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20" activeTab="10"/>
  </bookViews>
  <sheets>
    <sheet name="SO - A" sheetId="1" r:id="rId1"/>
    <sheet name="SO - B" sheetId="2" r:id="rId2"/>
    <sheet name="SO - C" sheetId="3" r:id="rId3"/>
    <sheet name="SO - D" sheetId="4" r:id="rId4"/>
    <sheet name="SO spolu" sheetId="5" r:id="rId5"/>
    <sheet name="NE - A" sheetId="6" r:id="rId6"/>
    <sheet name="NE - B" sheetId="7" r:id="rId7"/>
    <sheet name="NE - C" sheetId="8" r:id="rId8"/>
    <sheet name="NE - D" sheetId="9" r:id="rId9"/>
    <sheet name="NE SPOLU" sheetId="10" r:id="rId10"/>
    <sheet name="CELKOM" sheetId="11" r:id="rId11"/>
  </sheets>
  <calcPr calcId="145621"/>
</workbook>
</file>

<file path=xl/calcChain.xml><?xml version="1.0" encoding="utf-8"?>
<calcChain xmlns="http://schemas.openxmlformats.org/spreadsheetml/2006/main">
  <c r="H14" i="10" l="1"/>
  <c r="H13" i="10"/>
  <c r="H12" i="10"/>
  <c r="H11" i="10"/>
  <c r="H10" i="10"/>
  <c r="H9" i="10"/>
  <c r="H8" i="10"/>
  <c r="H7" i="10"/>
  <c r="H6" i="10"/>
  <c r="H5" i="10"/>
  <c r="H14" i="5"/>
  <c r="H13" i="5"/>
  <c r="H12" i="5"/>
  <c r="H11" i="5"/>
  <c r="H10" i="5"/>
  <c r="H9" i="5"/>
  <c r="H8" i="5"/>
  <c r="H7" i="5"/>
  <c r="H6" i="5"/>
  <c r="F14" i="5"/>
  <c r="F13" i="5"/>
  <c r="F12" i="5"/>
  <c r="F11" i="5"/>
  <c r="F10" i="5"/>
  <c r="F9" i="5"/>
  <c r="F8" i="5"/>
  <c r="F7" i="5"/>
  <c r="F6" i="5"/>
  <c r="D14" i="5"/>
  <c r="D13" i="5"/>
  <c r="D12" i="5"/>
  <c r="D11" i="5"/>
  <c r="D10" i="5"/>
  <c r="D9" i="5"/>
  <c r="D8" i="5"/>
  <c r="D7" i="5"/>
  <c r="D6" i="5"/>
  <c r="H5" i="5"/>
  <c r="F5" i="5"/>
  <c r="D5" i="5"/>
  <c r="X5" i="1"/>
  <c r="X14" i="9" l="1"/>
  <c r="I14" i="10" s="1"/>
  <c r="X13" i="9"/>
  <c r="I13" i="10" s="1"/>
  <c r="X12" i="9"/>
  <c r="I12" i="10" s="1"/>
  <c r="X11" i="9"/>
  <c r="I11" i="10" s="1"/>
  <c r="X10" i="9"/>
  <c r="I10" i="10" s="1"/>
  <c r="X9" i="9"/>
  <c r="I9" i="10" s="1"/>
  <c r="X8" i="9"/>
  <c r="I8" i="10" s="1"/>
  <c r="X7" i="9"/>
  <c r="I7" i="10" s="1"/>
  <c r="X6" i="9"/>
  <c r="I6" i="10" s="1"/>
  <c r="X5" i="9"/>
  <c r="I5" i="10" s="1"/>
  <c r="X14" i="8"/>
  <c r="G14" i="10" s="1"/>
  <c r="X13" i="8"/>
  <c r="G13" i="10" s="1"/>
  <c r="X12" i="8"/>
  <c r="G12" i="10" s="1"/>
  <c r="X11" i="8"/>
  <c r="G11" i="10" s="1"/>
  <c r="X10" i="8"/>
  <c r="G10" i="10" s="1"/>
  <c r="X9" i="8"/>
  <c r="G9" i="10" s="1"/>
  <c r="X8" i="8"/>
  <c r="G8" i="10" s="1"/>
  <c r="X7" i="8"/>
  <c r="G7" i="10" s="1"/>
  <c r="X6" i="8"/>
  <c r="G6" i="10" s="1"/>
  <c r="X5" i="8"/>
  <c r="G5" i="10" s="1"/>
  <c r="X14" i="7"/>
  <c r="E14" i="10" s="1"/>
  <c r="X13" i="7"/>
  <c r="E13" i="10" s="1"/>
  <c r="X12" i="7"/>
  <c r="E12" i="10" s="1"/>
  <c r="X11" i="7"/>
  <c r="E11" i="10" s="1"/>
  <c r="X10" i="7"/>
  <c r="E10" i="10" s="1"/>
  <c r="X9" i="7"/>
  <c r="E9" i="10" s="1"/>
  <c r="X8" i="7"/>
  <c r="E8" i="10" s="1"/>
  <c r="X7" i="7"/>
  <c r="E7" i="10" s="1"/>
  <c r="X6" i="7"/>
  <c r="E6" i="10" s="1"/>
  <c r="X5" i="7"/>
  <c r="E5" i="10" s="1"/>
  <c r="X14" i="6"/>
  <c r="C14" i="10" s="1"/>
  <c r="X13" i="6"/>
  <c r="C13" i="10" s="1"/>
  <c r="X12" i="6"/>
  <c r="C12" i="10" s="1"/>
  <c r="X11" i="6"/>
  <c r="C11" i="10" s="1"/>
  <c r="X10" i="6"/>
  <c r="C10" i="10" s="1"/>
  <c r="X9" i="6"/>
  <c r="C9" i="10" s="1"/>
  <c r="X8" i="6"/>
  <c r="C8" i="10" s="1"/>
  <c r="X7" i="6"/>
  <c r="C7" i="10" s="1"/>
  <c r="X6" i="6"/>
  <c r="C6" i="10" s="1"/>
  <c r="X5" i="6"/>
  <c r="C5" i="10" s="1"/>
  <c r="X14" i="4" l="1"/>
  <c r="X13" i="4"/>
  <c r="X12" i="4"/>
  <c r="X11" i="4"/>
  <c r="X10" i="4"/>
  <c r="X9" i="4"/>
  <c r="X8" i="4"/>
  <c r="X7" i="4"/>
  <c r="X6" i="4"/>
  <c r="X5" i="4"/>
  <c r="X14" i="3"/>
  <c r="X13" i="3"/>
  <c r="X12" i="3"/>
  <c r="X11" i="3"/>
  <c r="X10" i="3"/>
  <c r="X9" i="3"/>
  <c r="X8" i="3"/>
  <c r="X7" i="3"/>
  <c r="X6" i="3"/>
  <c r="X5" i="3"/>
  <c r="X14" i="1"/>
  <c r="X13" i="1"/>
  <c r="X12" i="1"/>
  <c r="X11" i="1"/>
  <c r="X10" i="1"/>
  <c r="X9" i="1"/>
  <c r="X8" i="1"/>
  <c r="X7" i="1"/>
  <c r="X6" i="1"/>
  <c r="X14" i="2"/>
  <c r="X13" i="2"/>
  <c r="X12" i="2"/>
  <c r="X11" i="2"/>
  <c r="X10" i="2"/>
  <c r="X9" i="2"/>
  <c r="X8" i="2"/>
  <c r="X7" i="2"/>
  <c r="X6" i="2"/>
  <c r="X5" i="2"/>
  <c r="X15" i="9" l="1"/>
  <c r="X15" i="8"/>
  <c r="X15" i="7"/>
  <c r="X15" i="6"/>
  <c r="X15" i="4" l="1"/>
  <c r="X15" i="3"/>
  <c r="G15" i="5" s="1"/>
  <c r="X15" i="2"/>
  <c r="X15" i="1"/>
  <c r="C15" i="5" s="1"/>
  <c r="X16" i="9" l="1"/>
  <c r="V16" i="9"/>
  <c r="R16" i="9"/>
  <c r="N16" i="9"/>
  <c r="J16" i="9"/>
  <c r="F16" i="9"/>
  <c r="V15" i="9"/>
  <c r="R15" i="9"/>
  <c r="N15" i="9"/>
  <c r="J15" i="9"/>
  <c r="F15" i="9"/>
  <c r="V14" i="9"/>
  <c r="R14" i="9"/>
  <c r="N14" i="9"/>
  <c r="J14" i="9"/>
  <c r="F14" i="9"/>
  <c r="V13" i="9"/>
  <c r="R13" i="9"/>
  <c r="N13" i="9"/>
  <c r="J13" i="9"/>
  <c r="F13" i="9"/>
  <c r="V12" i="9"/>
  <c r="R12" i="9"/>
  <c r="N12" i="9"/>
  <c r="J12" i="9"/>
  <c r="F12" i="9"/>
  <c r="V11" i="9"/>
  <c r="R11" i="9"/>
  <c r="N11" i="9"/>
  <c r="J11" i="9"/>
  <c r="F11" i="9"/>
  <c r="V10" i="9"/>
  <c r="R10" i="9"/>
  <c r="N10" i="9"/>
  <c r="J10" i="9"/>
  <c r="F10" i="9"/>
  <c r="V9" i="9"/>
  <c r="R9" i="9"/>
  <c r="N9" i="9"/>
  <c r="J9" i="9"/>
  <c r="F9" i="9"/>
  <c r="V8" i="9"/>
  <c r="R8" i="9"/>
  <c r="N8" i="9"/>
  <c r="J8" i="9"/>
  <c r="F8" i="9"/>
  <c r="V7" i="9"/>
  <c r="R7" i="9"/>
  <c r="N7" i="9"/>
  <c r="J7" i="9"/>
  <c r="F7" i="9"/>
  <c r="V6" i="9"/>
  <c r="R6" i="9"/>
  <c r="N6" i="9"/>
  <c r="J6" i="9"/>
  <c r="F6" i="9"/>
  <c r="V5" i="9"/>
  <c r="R5" i="9"/>
  <c r="N5" i="9"/>
  <c r="J5" i="9"/>
  <c r="F5" i="9"/>
  <c r="X16" i="8"/>
  <c r="V16" i="8"/>
  <c r="R16" i="8"/>
  <c r="N16" i="8"/>
  <c r="J16" i="8"/>
  <c r="F16" i="8"/>
  <c r="V15" i="8"/>
  <c r="R15" i="8"/>
  <c r="N15" i="8"/>
  <c r="J15" i="8"/>
  <c r="F15" i="8"/>
  <c r="V14" i="8"/>
  <c r="R14" i="8"/>
  <c r="N14" i="8"/>
  <c r="J14" i="8"/>
  <c r="F14" i="8"/>
  <c r="V13" i="8"/>
  <c r="R13" i="8"/>
  <c r="N13" i="8"/>
  <c r="J13" i="8"/>
  <c r="F13" i="8"/>
  <c r="V12" i="8"/>
  <c r="R12" i="8"/>
  <c r="N12" i="8"/>
  <c r="J12" i="8"/>
  <c r="F12" i="8"/>
  <c r="V11" i="8"/>
  <c r="R11" i="8"/>
  <c r="N11" i="8"/>
  <c r="J11" i="8"/>
  <c r="F11" i="8"/>
  <c r="V10" i="8"/>
  <c r="R10" i="8"/>
  <c r="N10" i="8"/>
  <c r="J10" i="8"/>
  <c r="F10" i="8"/>
  <c r="V9" i="8"/>
  <c r="R9" i="8"/>
  <c r="N9" i="8"/>
  <c r="J9" i="8"/>
  <c r="F9" i="8"/>
  <c r="V8" i="8"/>
  <c r="R8" i="8"/>
  <c r="N8" i="8"/>
  <c r="J8" i="8"/>
  <c r="F8" i="8"/>
  <c r="V7" i="8"/>
  <c r="R7" i="8"/>
  <c r="N7" i="8"/>
  <c r="J7" i="8"/>
  <c r="F7" i="8"/>
  <c r="V6" i="8"/>
  <c r="R6" i="8"/>
  <c r="N6" i="8"/>
  <c r="J6" i="8"/>
  <c r="F6" i="8"/>
  <c r="V5" i="8"/>
  <c r="R5" i="8"/>
  <c r="N5" i="8"/>
  <c r="J5" i="8"/>
  <c r="F5" i="8"/>
  <c r="X16" i="7"/>
  <c r="V16" i="7"/>
  <c r="R16" i="7"/>
  <c r="N16" i="7"/>
  <c r="J16" i="7"/>
  <c r="F16" i="7"/>
  <c r="V15" i="7"/>
  <c r="R15" i="7"/>
  <c r="N15" i="7"/>
  <c r="J15" i="7"/>
  <c r="F15" i="7"/>
  <c r="V14" i="7"/>
  <c r="R14" i="7"/>
  <c r="N14" i="7"/>
  <c r="J14" i="7"/>
  <c r="F14" i="7"/>
  <c r="V13" i="7"/>
  <c r="R13" i="7"/>
  <c r="N13" i="7"/>
  <c r="J13" i="7"/>
  <c r="F13" i="7"/>
  <c r="V12" i="7"/>
  <c r="R12" i="7"/>
  <c r="N12" i="7"/>
  <c r="J12" i="7"/>
  <c r="F12" i="7"/>
  <c r="V11" i="7"/>
  <c r="R11" i="7"/>
  <c r="N11" i="7"/>
  <c r="J11" i="7"/>
  <c r="F11" i="7"/>
  <c r="V10" i="7"/>
  <c r="R10" i="7"/>
  <c r="N10" i="7"/>
  <c r="J10" i="7"/>
  <c r="F10" i="7"/>
  <c r="V9" i="7"/>
  <c r="R9" i="7"/>
  <c r="N9" i="7"/>
  <c r="J9" i="7"/>
  <c r="F9" i="7"/>
  <c r="V8" i="7"/>
  <c r="R8" i="7"/>
  <c r="N8" i="7"/>
  <c r="J8" i="7"/>
  <c r="F8" i="7"/>
  <c r="V7" i="7"/>
  <c r="R7" i="7"/>
  <c r="N7" i="7"/>
  <c r="J7" i="7"/>
  <c r="F7" i="7"/>
  <c r="V6" i="7"/>
  <c r="R6" i="7"/>
  <c r="N6" i="7"/>
  <c r="J6" i="7"/>
  <c r="F6" i="7"/>
  <c r="V5" i="7"/>
  <c r="R5" i="7"/>
  <c r="N5" i="7"/>
  <c r="J5" i="7"/>
  <c r="F5" i="7"/>
  <c r="X16" i="6"/>
  <c r="V16" i="6"/>
  <c r="R16" i="6"/>
  <c r="N16" i="6"/>
  <c r="J16" i="6"/>
  <c r="F16" i="6"/>
  <c r="V15" i="6"/>
  <c r="R15" i="6"/>
  <c r="N15" i="6"/>
  <c r="J15" i="6"/>
  <c r="F15" i="6"/>
  <c r="V14" i="6"/>
  <c r="R14" i="6"/>
  <c r="N14" i="6"/>
  <c r="J14" i="6"/>
  <c r="F14" i="6"/>
  <c r="V13" i="6"/>
  <c r="R13" i="6"/>
  <c r="N13" i="6"/>
  <c r="J13" i="6"/>
  <c r="F13" i="6"/>
  <c r="V12" i="6"/>
  <c r="R12" i="6"/>
  <c r="N12" i="6"/>
  <c r="J12" i="6"/>
  <c r="F12" i="6"/>
  <c r="V11" i="6"/>
  <c r="R11" i="6"/>
  <c r="N11" i="6"/>
  <c r="J11" i="6"/>
  <c r="F11" i="6"/>
  <c r="V10" i="6"/>
  <c r="R10" i="6"/>
  <c r="N10" i="6"/>
  <c r="J10" i="6"/>
  <c r="F10" i="6"/>
  <c r="V9" i="6"/>
  <c r="R9" i="6"/>
  <c r="N9" i="6"/>
  <c r="J9" i="6"/>
  <c r="F9" i="6"/>
  <c r="V8" i="6"/>
  <c r="R8" i="6"/>
  <c r="N8" i="6"/>
  <c r="J8" i="6"/>
  <c r="F8" i="6"/>
  <c r="V7" i="6"/>
  <c r="R7" i="6"/>
  <c r="N7" i="6"/>
  <c r="J7" i="6"/>
  <c r="F7" i="6"/>
  <c r="V6" i="6"/>
  <c r="R6" i="6"/>
  <c r="N6" i="6"/>
  <c r="J6" i="6"/>
  <c r="F6" i="6"/>
  <c r="V5" i="6"/>
  <c r="R5" i="6"/>
  <c r="N5" i="6"/>
  <c r="J5" i="6"/>
  <c r="F5" i="6"/>
  <c r="X16" i="4"/>
  <c r="I16" i="10" s="1"/>
  <c r="V16" i="4"/>
  <c r="R16" i="4"/>
  <c r="N16" i="4"/>
  <c r="J16" i="4"/>
  <c r="F16" i="4"/>
  <c r="I15" i="10"/>
  <c r="V15" i="4"/>
  <c r="R15" i="4"/>
  <c r="N15" i="4"/>
  <c r="J15" i="4"/>
  <c r="F15" i="4"/>
  <c r="V14" i="4"/>
  <c r="R14" i="4"/>
  <c r="N14" i="4"/>
  <c r="J14" i="4"/>
  <c r="F14" i="4"/>
  <c r="V13" i="4"/>
  <c r="R13" i="4"/>
  <c r="N13" i="4"/>
  <c r="J13" i="4"/>
  <c r="F13" i="4"/>
  <c r="I12" i="5"/>
  <c r="V12" i="4"/>
  <c r="R12" i="4"/>
  <c r="N12" i="4"/>
  <c r="J12" i="4"/>
  <c r="F12" i="4"/>
  <c r="I11" i="5"/>
  <c r="V11" i="4"/>
  <c r="R11" i="4"/>
  <c r="N11" i="4"/>
  <c r="J11" i="4"/>
  <c r="F11" i="4"/>
  <c r="V10" i="4"/>
  <c r="R10" i="4"/>
  <c r="N10" i="4"/>
  <c r="J10" i="4"/>
  <c r="F10" i="4"/>
  <c r="V9" i="4"/>
  <c r="R9" i="4"/>
  <c r="N9" i="4"/>
  <c r="J9" i="4"/>
  <c r="F9" i="4"/>
  <c r="I8" i="5"/>
  <c r="V8" i="4"/>
  <c r="R8" i="4"/>
  <c r="N8" i="4"/>
  <c r="J8" i="4"/>
  <c r="F8" i="4"/>
  <c r="I7" i="5"/>
  <c r="V7" i="4"/>
  <c r="R7" i="4"/>
  <c r="N7" i="4"/>
  <c r="J7" i="4"/>
  <c r="F7" i="4"/>
  <c r="I6" i="5"/>
  <c r="V6" i="4"/>
  <c r="R6" i="4"/>
  <c r="N6" i="4"/>
  <c r="J6" i="4"/>
  <c r="F6" i="4"/>
  <c r="I5" i="5"/>
  <c r="V5" i="4"/>
  <c r="R5" i="4"/>
  <c r="N5" i="4"/>
  <c r="J5" i="4"/>
  <c r="F5" i="4"/>
  <c r="X16" i="3"/>
  <c r="G16" i="5" s="1"/>
  <c r="V16" i="3"/>
  <c r="R16" i="3"/>
  <c r="N16" i="3"/>
  <c r="J16" i="3"/>
  <c r="F16" i="3"/>
  <c r="G15" i="10"/>
  <c r="V15" i="3"/>
  <c r="R15" i="3"/>
  <c r="N15" i="3"/>
  <c r="J15" i="3"/>
  <c r="F15" i="3"/>
  <c r="V14" i="3"/>
  <c r="R14" i="3"/>
  <c r="N14" i="3"/>
  <c r="J14" i="3"/>
  <c r="F14" i="3"/>
  <c r="G13" i="5"/>
  <c r="V13" i="3"/>
  <c r="R13" i="3"/>
  <c r="N13" i="3"/>
  <c r="J13" i="3"/>
  <c r="F13" i="3"/>
  <c r="V12" i="3"/>
  <c r="R12" i="3"/>
  <c r="N12" i="3"/>
  <c r="J12" i="3"/>
  <c r="F12" i="3"/>
  <c r="G11" i="5"/>
  <c r="V11" i="3"/>
  <c r="R11" i="3"/>
  <c r="N11" i="3"/>
  <c r="J11" i="3"/>
  <c r="F11" i="3"/>
  <c r="V10" i="3"/>
  <c r="R10" i="3"/>
  <c r="N10" i="3"/>
  <c r="J10" i="3"/>
  <c r="F10" i="3"/>
  <c r="V9" i="3"/>
  <c r="R9" i="3"/>
  <c r="N9" i="3"/>
  <c r="J9" i="3"/>
  <c r="F9" i="3"/>
  <c r="V8" i="3"/>
  <c r="R8" i="3"/>
  <c r="N8" i="3"/>
  <c r="J8" i="3"/>
  <c r="F8" i="3"/>
  <c r="G7" i="5"/>
  <c r="V7" i="3"/>
  <c r="R7" i="3"/>
  <c r="N7" i="3"/>
  <c r="J7" i="3"/>
  <c r="F7" i="3"/>
  <c r="V6" i="3"/>
  <c r="R6" i="3"/>
  <c r="N6" i="3"/>
  <c r="J6" i="3"/>
  <c r="F6" i="3"/>
  <c r="V5" i="3"/>
  <c r="R5" i="3"/>
  <c r="N5" i="3"/>
  <c r="J5" i="3"/>
  <c r="F5" i="3"/>
  <c r="X16" i="2"/>
  <c r="E16" i="10" s="1"/>
  <c r="V16" i="2"/>
  <c r="R16" i="2"/>
  <c r="N16" i="2"/>
  <c r="J16" i="2"/>
  <c r="F16" i="2"/>
  <c r="E15" i="10"/>
  <c r="V15" i="2"/>
  <c r="R15" i="2"/>
  <c r="N15" i="2"/>
  <c r="J15" i="2"/>
  <c r="F15" i="2"/>
  <c r="V14" i="2"/>
  <c r="R14" i="2"/>
  <c r="N14" i="2"/>
  <c r="J14" i="2"/>
  <c r="F14" i="2"/>
  <c r="V13" i="2"/>
  <c r="R13" i="2"/>
  <c r="N13" i="2"/>
  <c r="J13" i="2"/>
  <c r="F13" i="2"/>
  <c r="V12" i="2"/>
  <c r="R12" i="2"/>
  <c r="N12" i="2"/>
  <c r="J12" i="2"/>
  <c r="F12" i="2"/>
  <c r="V11" i="2"/>
  <c r="R11" i="2"/>
  <c r="N11" i="2"/>
  <c r="J11" i="2"/>
  <c r="F11" i="2"/>
  <c r="V10" i="2"/>
  <c r="R10" i="2"/>
  <c r="N10" i="2"/>
  <c r="J10" i="2"/>
  <c r="F10" i="2"/>
  <c r="E9" i="5"/>
  <c r="V9" i="2"/>
  <c r="R9" i="2"/>
  <c r="N9" i="2"/>
  <c r="J9" i="2"/>
  <c r="F9" i="2"/>
  <c r="V8" i="2"/>
  <c r="R8" i="2"/>
  <c r="N8" i="2"/>
  <c r="J8" i="2"/>
  <c r="F8" i="2"/>
  <c r="E7" i="5"/>
  <c r="V7" i="2"/>
  <c r="R7" i="2"/>
  <c r="N7" i="2"/>
  <c r="J7" i="2"/>
  <c r="F7" i="2"/>
  <c r="V6" i="2"/>
  <c r="R6" i="2"/>
  <c r="N6" i="2"/>
  <c r="J6" i="2"/>
  <c r="F6" i="2"/>
  <c r="V5" i="2"/>
  <c r="R5" i="2"/>
  <c r="N5" i="2"/>
  <c r="J5" i="2"/>
  <c r="F5" i="2"/>
  <c r="C12" i="5"/>
  <c r="C14" i="5"/>
  <c r="C15" i="10"/>
  <c r="X16" i="1"/>
  <c r="C16" i="10" s="1"/>
  <c r="R16" i="1"/>
  <c r="R15" i="1"/>
  <c r="R14" i="1"/>
  <c r="R13" i="1"/>
  <c r="R12" i="1"/>
  <c r="R11" i="1"/>
  <c r="R10" i="1"/>
  <c r="R9" i="1"/>
  <c r="R8" i="1"/>
  <c r="R7" i="1"/>
  <c r="R6" i="1"/>
  <c r="R5" i="1"/>
  <c r="K14" i="7" l="1"/>
  <c r="K6" i="9"/>
  <c r="W10" i="6"/>
  <c r="I14" i="5"/>
  <c r="I13" i="5"/>
  <c r="I10" i="5"/>
  <c r="I9" i="5"/>
  <c r="K8" i="10"/>
  <c r="E6" i="11" s="1"/>
  <c r="O5" i="3"/>
  <c r="G5" i="5"/>
  <c r="G14" i="5"/>
  <c r="K13" i="10"/>
  <c r="E5" i="11" s="1"/>
  <c r="G12" i="5"/>
  <c r="G10" i="5"/>
  <c r="G9" i="5"/>
  <c r="G8" i="5"/>
  <c r="G6" i="5"/>
  <c r="E11" i="5"/>
  <c r="E10" i="5"/>
  <c r="E5" i="5"/>
  <c r="E14" i="5"/>
  <c r="E13" i="5"/>
  <c r="E12" i="5"/>
  <c r="K10" i="10"/>
  <c r="E12" i="11" s="1"/>
  <c r="K9" i="10"/>
  <c r="E9" i="11" s="1"/>
  <c r="E8" i="5"/>
  <c r="E6" i="5"/>
  <c r="G7" i="9"/>
  <c r="S15" i="8"/>
  <c r="K7" i="8"/>
  <c r="O9" i="7"/>
  <c r="O13" i="7"/>
  <c r="S5" i="7"/>
  <c r="O16" i="7"/>
  <c r="G8" i="7"/>
  <c r="O8" i="7"/>
  <c r="O10" i="7"/>
  <c r="O12" i="7"/>
  <c r="O14" i="7"/>
  <c r="O9" i="6"/>
  <c r="W15" i="9"/>
  <c r="W6" i="9"/>
  <c r="W10" i="9"/>
  <c r="W5" i="9"/>
  <c r="W12" i="9"/>
  <c r="W7" i="9"/>
  <c r="W9" i="9"/>
  <c r="W14" i="9"/>
  <c r="W16" i="9"/>
  <c r="W8" i="9"/>
  <c r="W11" i="9"/>
  <c r="W13" i="9"/>
  <c r="S5" i="9"/>
  <c r="S7" i="9"/>
  <c r="S9" i="9"/>
  <c r="S13" i="9"/>
  <c r="S6" i="9"/>
  <c r="S8" i="9"/>
  <c r="S11" i="9"/>
  <c r="S16" i="9"/>
  <c r="S14" i="9"/>
  <c r="S10" i="9"/>
  <c r="S12" i="9"/>
  <c r="S15" i="9"/>
  <c r="O8" i="9"/>
  <c r="O9" i="9"/>
  <c r="O12" i="9"/>
  <c r="O6" i="9"/>
  <c r="O16" i="9"/>
  <c r="O5" i="9"/>
  <c r="O15" i="9"/>
  <c r="O11" i="9"/>
  <c r="O14" i="9"/>
  <c r="O7" i="9"/>
  <c r="O10" i="9"/>
  <c r="O13" i="9"/>
  <c r="K10" i="9"/>
  <c r="K15" i="9"/>
  <c r="K5" i="9"/>
  <c r="K9" i="9"/>
  <c r="K13" i="9"/>
  <c r="K7" i="9"/>
  <c r="K11" i="9"/>
  <c r="K8" i="9"/>
  <c r="K12" i="9"/>
  <c r="K16" i="9"/>
  <c r="K14" i="9"/>
  <c r="G10" i="9"/>
  <c r="G14" i="9"/>
  <c r="G12" i="9"/>
  <c r="G5" i="9"/>
  <c r="G6" i="9"/>
  <c r="G11" i="9"/>
  <c r="G16" i="9"/>
  <c r="G9" i="9"/>
  <c r="G15" i="9"/>
  <c r="G8" i="9"/>
  <c r="G13" i="9"/>
  <c r="W6" i="8"/>
  <c r="W10" i="8"/>
  <c r="W13" i="8"/>
  <c r="W8" i="8"/>
  <c r="W15" i="8"/>
  <c r="W5" i="8"/>
  <c r="W12" i="8"/>
  <c r="W11" i="8"/>
  <c r="W7" i="8"/>
  <c r="W9" i="8"/>
  <c r="W14" i="8"/>
  <c r="W16" i="8"/>
  <c r="S5" i="8"/>
  <c r="S9" i="8"/>
  <c r="S13" i="8"/>
  <c r="S7" i="8"/>
  <c r="S12" i="8"/>
  <c r="S6" i="8"/>
  <c r="S14" i="8"/>
  <c r="S8" i="8"/>
  <c r="S11" i="8"/>
  <c r="S16" i="8"/>
  <c r="S10" i="8"/>
  <c r="O7" i="8"/>
  <c r="O8" i="8"/>
  <c r="O16" i="8"/>
  <c r="O10" i="8"/>
  <c r="O13" i="8"/>
  <c r="O6" i="8"/>
  <c r="O9" i="8"/>
  <c r="O15" i="8"/>
  <c r="O5" i="8"/>
  <c r="O12" i="8"/>
  <c r="O11" i="8"/>
  <c r="O14" i="8"/>
  <c r="K15" i="8"/>
  <c r="K11" i="8"/>
  <c r="K6" i="8"/>
  <c r="K10" i="8"/>
  <c r="K14" i="8"/>
  <c r="K5" i="8"/>
  <c r="K9" i="8"/>
  <c r="K13" i="8"/>
  <c r="K8" i="8"/>
  <c r="K12" i="8"/>
  <c r="K16" i="8"/>
  <c r="G13" i="8"/>
  <c r="G8" i="8"/>
  <c r="G7" i="8"/>
  <c r="G12" i="8"/>
  <c r="G5" i="8"/>
  <c r="G6" i="8"/>
  <c r="G11" i="8"/>
  <c r="G16" i="8"/>
  <c r="G14" i="8"/>
  <c r="G9" i="8"/>
  <c r="G10" i="8"/>
  <c r="G15" i="8"/>
  <c r="W10" i="7"/>
  <c r="W12" i="7"/>
  <c r="W6" i="7"/>
  <c r="W8" i="7"/>
  <c r="W11" i="7"/>
  <c r="W15" i="7"/>
  <c r="W7" i="7"/>
  <c r="W14" i="7"/>
  <c r="W13" i="7"/>
  <c r="S7" i="7"/>
  <c r="S13" i="7"/>
  <c r="S6" i="7"/>
  <c r="S9" i="7"/>
  <c r="S11" i="7"/>
  <c r="S10" i="7"/>
  <c r="S14" i="7"/>
  <c r="O6" i="7"/>
  <c r="O15" i="7"/>
  <c r="O5" i="7"/>
  <c r="K9" i="7"/>
  <c r="K15" i="7"/>
  <c r="K13" i="7"/>
  <c r="K12" i="7"/>
  <c r="K5" i="7"/>
  <c r="K16" i="7"/>
  <c r="K8" i="7"/>
  <c r="K7" i="7"/>
  <c r="K11" i="7"/>
  <c r="G10" i="7"/>
  <c r="G11" i="7"/>
  <c r="G12" i="7"/>
  <c r="G15" i="7"/>
  <c r="G6" i="7"/>
  <c r="G13" i="7"/>
  <c r="G7" i="7"/>
  <c r="G14" i="7"/>
  <c r="W8" i="6"/>
  <c r="W15" i="6"/>
  <c r="W7" i="6"/>
  <c r="W6" i="6"/>
  <c r="S9" i="6"/>
  <c r="S14" i="6"/>
  <c r="S5" i="6"/>
  <c r="S6" i="6"/>
  <c r="S7" i="6"/>
  <c r="O6" i="6"/>
  <c r="O5" i="6"/>
  <c r="O13" i="6"/>
  <c r="O8" i="6"/>
  <c r="O10" i="6"/>
  <c r="O12" i="6"/>
  <c r="K9" i="6"/>
  <c r="K16" i="6"/>
  <c r="K8" i="6"/>
  <c r="K7" i="6"/>
  <c r="K11" i="6"/>
  <c r="K5" i="6"/>
  <c r="G8" i="6"/>
  <c r="G10" i="6"/>
  <c r="G7" i="6"/>
  <c r="G15" i="6"/>
  <c r="G6" i="6"/>
  <c r="S14" i="2"/>
  <c r="O9" i="2"/>
  <c r="K14" i="10"/>
  <c r="E13" i="11" s="1"/>
  <c r="C13" i="5"/>
  <c r="K13" i="5" s="1"/>
  <c r="C5" i="11" s="1"/>
  <c r="C11" i="5"/>
  <c r="K11" i="5" s="1"/>
  <c r="C7" i="11" s="1"/>
  <c r="W10" i="2"/>
  <c r="G14" i="2"/>
  <c r="W15" i="2"/>
  <c r="S13" i="2"/>
  <c r="K16" i="2"/>
  <c r="O8" i="2"/>
  <c r="O12" i="2"/>
  <c r="G6" i="2"/>
  <c r="K11" i="2"/>
  <c r="I15" i="5"/>
  <c r="O5" i="4"/>
  <c r="G5" i="4"/>
  <c r="W5" i="4"/>
  <c r="S15" i="4"/>
  <c r="W13" i="4"/>
  <c r="W9" i="4"/>
  <c r="W11" i="4"/>
  <c r="W15" i="4"/>
  <c r="W7" i="4"/>
  <c r="W6" i="4"/>
  <c r="W8" i="4"/>
  <c r="W12" i="4"/>
  <c r="W16" i="4"/>
  <c r="S13" i="4"/>
  <c r="S7" i="4"/>
  <c r="S11" i="4"/>
  <c r="S6" i="4"/>
  <c r="S10" i="4"/>
  <c r="S14" i="4"/>
  <c r="S8" i="4"/>
  <c r="S12" i="4"/>
  <c r="S16" i="4"/>
  <c r="K10" i="4"/>
  <c r="K8" i="4"/>
  <c r="I16" i="5"/>
  <c r="O7" i="4"/>
  <c r="O9" i="4"/>
  <c r="O11" i="4"/>
  <c r="O13" i="4"/>
  <c r="O15" i="4"/>
  <c r="O6" i="4"/>
  <c r="O10" i="4"/>
  <c r="O14" i="4"/>
  <c r="K7" i="4"/>
  <c r="K9" i="4"/>
  <c r="K13" i="4"/>
  <c r="K6" i="4"/>
  <c r="K16" i="4"/>
  <c r="K12" i="4"/>
  <c r="K14" i="4"/>
  <c r="K5" i="4"/>
  <c r="K11" i="4"/>
  <c r="G8" i="4"/>
  <c r="G12" i="4"/>
  <c r="G16" i="4"/>
  <c r="G7" i="4"/>
  <c r="K5" i="10"/>
  <c r="E11" i="11" s="1"/>
  <c r="K6" i="10"/>
  <c r="E14" i="11" s="1"/>
  <c r="G9" i="4"/>
  <c r="G11" i="4"/>
  <c r="G13" i="4"/>
  <c r="G15" i="4"/>
  <c r="G14" i="4"/>
  <c r="S6" i="2"/>
  <c r="G7" i="2"/>
  <c r="S7" i="2"/>
  <c r="K8" i="2"/>
  <c r="W8" i="2"/>
  <c r="G15" i="2"/>
  <c r="S5" i="2"/>
  <c r="W7" i="2"/>
  <c r="S10" i="2"/>
  <c r="G11" i="2"/>
  <c r="S11" i="2"/>
  <c r="O15" i="2"/>
  <c r="S16" i="2"/>
  <c r="E16" i="5"/>
  <c r="G9" i="2"/>
  <c r="S9" i="2"/>
  <c r="G10" i="2"/>
  <c r="W11" i="2"/>
  <c r="K6" i="2"/>
  <c r="W6" i="2"/>
  <c r="K7" i="2"/>
  <c r="O13" i="2"/>
  <c r="O6" i="2"/>
  <c r="O7" i="2"/>
  <c r="G8" i="2"/>
  <c r="S8" i="2"/>
  <c r="K9" i="2"/>
  <c r="W9" i="2"/>
  <c r="K10" i="2"/>
  <c r="G13" i="2"/>
  <c r="O10" i="2"/>
  <c r="O11" i="2"/>
  <c r="G12" i="2"/>
  <c r="S12" i="2"/>
  <c r="W13" i="2"/>
  <c r="K14" i="2"/>
  <c r="W14" i="2"/>
  <c r="K15" i="2"/>
  <c r="O16" i="2"/>
  <c r="K15" i="10"/>
  <c r="O10" i="3"/>
  <c r="W7" i="3"/>
  <c r="W6" i="3"/>
  <c r="W8" i="3"/>
  <c r="W15" i="3"/>
  <c r="S14" i="3"/>
  <c r="S7" i="3"/>
  <c r="S6" i="3"/>
  <c r="S5" i="3"/>
  <c r="O9" i="3"/>
  <c r="O6" i="3"/>
  <c r="O12" i="3"/>
  <c r="O13" i="3"/>
  <c r="O8" i="3"/>
  <c r="K7" i="3"/>
  <c r="K8" i="3"/>
  <c r="K11" i="3"/>
  <c r="K16" i="3"/>
  <c r="K5" i="3"/>
  <c r="K9" i="3"/>
  <c r="G8" i="3"/>
  <c r="G6" i="3"/>
  <c r="G16" i="10"/>
  <c r="K16" i="10" s="1"/>
  <c r="G7" i="3"/>
  <c r="G15" i="3"/>
  <c r="G5" i="7"/>
  <c r="W5" i="7"/>
  <c r="K6" i="7"/>
  <c r="O7" i="7"/>
  <c r="S8" i="7"/>
  <c r="G9" i="7"/>
  <c r="W9" i="7"/>
  <c r="K10" i="7"/>
  <c r="O11" i="7"/>
  <c r="S12" i="7"/>
  <c r="S16" i="7"/>
  <c r="S15" i="7"/>
  <c r="G16" i="7"/>
  <c r="W16" i="7"/>
  <c r="G14" i="6"/>
  <c r="W14" i="6"/>
  <c r="K15" i="6"/>
  <c r="O16" i="6"/>
  <c r="G5" i="6"/>
  <c r="W5" i="6"/>
  <c r="K6" i="6"/>
  <c r="O7" i="6"/>
  <c r="S8" i="6"/>
  <c r="G9" i="6"/>
  <c r="W9" i="6"/>
  <c r="K10" i="6"/>
  <c r="O11" i="6"/>
  <c r="S12" i="6"/>
  <c r="G13" i="6"/>
  <c r="W13" i="6"/>
  <c r="K14" i="6"/>
  <c r="O15" i="6"/>
  <c r="S16" i="6"/>
  <c r="S13" i="6"/>
  <c r="G12" i="6"/>
  <c r="W12" i="6"/>
  <c r="K13" i="6"/>
  <c r="O14" i="6"/>
  <c r="G16" i="6"/>
  <c r="W16" i="6"/>
  <c r="S11" i="6"/>
  <c r="S15" i="6"/>
  <c r="S10" i="6"/>
  <c r="G11" i="6"/>
  <c r="W11" i="6"/>
  <c r="K12" i="6"/>
  <c r="G6" i="4"/>
  <c r="S9" i="4"/>
  <c r="W10" i="4"/>
  <c r="W14" i="4"/>
  <c r="O16" i="4"/>
  <c r="S5" i="4"/>
  <c r="O8" i="4"/>
  <c r="G10" i="4"/>
  <c r="K15" i="4"/>
  <c r="O12" i="4"/>
  <c r="S9" i="3"/>
  <c r="G10" i="3"/>
  <c r="W10" i="3"/>
  <c r="S13" i="3"/>
  <c r="G14" i="3"/>
  <c r="W14" i="3"/>
  <c r="K15" i="3"/>
  <c r="O16" i="3"/>
  <c r="G5" i="3"/>
  <c r="K6" i="3"/>
  <c r="O7" i="3"/>
  <c r="S8" i="3"/>
  <c r="G9" i="3"/>
  <c r="K10" i="3"/>
  <c r="O11" i="3"/>
  <c r="S12" i="3"/>
  <c r="G13" i="3"/>
  <c r="W13" i="3"/>
  <c r="K14" i="3"/>
  <c r="O15" i="3"/>
  <c r="S16" i="3"/>
  <c r="W5" i="3"/>
  <c r="W9" i="3"/>
  <c r="S11" i="3"/>
  <c r="W12" i="3"/>
  <c r="K13" i="3"/>
  <c r="O14" i="3"/>
  <c r="S15" i="3"/>
  <c r="W16" i="3"/>
  <c r="G12" i="3"/>
  <c r="G16" i="3"/>
  <c r="S10" i="3"/>
  <c r="G11" i="3"/>
  <c r="W11" i="3"/>
  <c r="K12" i="3"/>
  <c r="G5" i="2"/>
  <c r="W5" i="2"/>
  <c r="K5" i="2"/>
  <c r="W12" i="2"/>
  <c r="K13" i="2"/>
  <c r="O14" i="2"/>
  <c r="S15" i="2"/>
  <c r="G16" i="2"/>
  <c r="W16" i="2"/>
  <c r="O5" i="2"/>
  <c r="K12" i="2"/>
  <c r="S5" i="1"/>
  <c r="S6" i="1"/>
  <c r="S14" i="1"/>
  <c r="S13" i="1"/>
  <c r="S7" i="1"/>
  <c r="S15" i="1"/>
  <c r="S8" i="1"/>
  <c r="S16" i="1"/>
  <c r="S9" i="1"/>
  <c r="S10" i="1"/>
  <c r="S11" i="1"/>
  <c r="S12" i="1"/>
  <c r="K14" i="5"/>
  <c r="C13" i="11" s="1"/>
  <c r="V13" i="1"/>
  <c r="N13" i="1"/>
  <c r="J13" i="1"/>
  <c r="F13" i="1"/>
  <c r="V14" i="1"/>
  <c r="N14" i="1"/>
  <c r="J14" i="1"/>
  <c r="F14" i="1"/>
  <c r="V12" i="1"/>
  <c r="N12" i="1"/>
  <c r="J12" i="1"/>
  <c r="F12" i="1"/>
  <c r="V11" i="1"/>
  <c r="N11" i="1"/>
  <c r="J11" i="1"/>
  <c r="F11" i="1"/>
  <c r="Y12" i="7" l="1"/>
  <c r="O17" i="7"/>
  <c r="Y10" i="7"/>
  <c r="Y5" i="9"/>
  <c r="Y12" i="9"/>
  <c r="Y7" i="8"/>
  <c r="O17" i="8"/>
  <c r="Y8" i="8"/>
  <c r="Y13" i="8"/>
  <c r="Y11" i="8"/>
  <c r="K7" i="10"/>
  <c r="E10" i="11" s="1"/>
  <c r="K11" i="10"/>
  <c r="E7" i="11" s="1"/>
  <c r="G7" i="11" s="1"/>
  <c r="K12" i="10"/>
  <c r="E8" i="11" s="1"/>
  <c r="K12" i="5"/>
  <c r="C8" i="11" s="1"/>
  <c r="Y7" i="9"/>
  <c r="G17" i="9"/>
  <c r="S17" i="9"/>
  <c r="Y13" i="9"/>
  <c r="Y15" i="9"/>
  <c r="Y6" i="8"/>
  <c r="S17" i="8"/>
  <c r="Y14" i="7"/>
  <c r="Y9" i="9"/>
  <c r="W17" i="9"/>
  <c r="Y6" i="9"/>
  <c r="Y10" i="9"/>
  <c r="Y16" i="9"/>
  <c r="O17" i="9"/>
  <c r="Y11" i="9"/>
  <c r="K17" i="9"/>
  <c r="Y14" i="9"/>
  <c r="Y8" i="9"/>
  <c r="Y16" i="8"/>
  <c r="W17" i="8"/>
  <c r="Y12" i="8"/>
  <c r="Y5" i="8"/>
  <c r="Y9" i="8"/>
  <c r="Y10" i="8"/>
  <c r="Y15" i="8"/>
  <c r="Y14" i="8"/>
  <c r="K17" i="8"/>
  <c r="G17" i="8"/>
  <c r="Y13" i="7"/>
  <c r="S17" i="7"/>
  <c r="Y16" i="7"/>
  <c r="Y15" i="7"/>
  <c r="Y6" i="7"/>
  <c r="K17" i="7"/>
  <c r="Y11" i="7"/>
  <c r="Y7" i="7"/>
  <c r="O17" i="6"/>
  <c r="Y11" i="6"/>
  <c r="Y9" i="6"/>
  <c r="Y6" i="6"/>
  <c r="K17" i="6"/>
  <c r="Y8" i="6"/>
  <c r="Y10" i="6"/>
  <c r="Y15" i="6"/>
  <c r="Y10" i="2"/>
  <c r="Y14" i="2"/>
  <c r="Y6" i="2"/>
  <c r="Y8" i="2"/>
  <c r="Y13" i="2"/>
  <c r="Y11" i="2"/>
  <c r="Y9" i="2"/>
  <c r="Y12" i="2"/>
  <c r="Y5" i="4"/>
  <c r="W17" i="4"/>
  <c r="Y6" i="4"/>
  <c r="Y8" i="4"/>
  <c r="Y12" i="4"/>
  <c r="Y9" i="4"/>
  <c r="Y16" i="4"/>
  <c r="J16" i="5" s="1"/>
  <c r="Y7" i="4"/>
  <c r="Y15" i="4"/>
  <c r="J15" i="5" s="1"/>
  <c r="Y11" i="4"/>
  <c r="Y10" i="4"/>
  <c r="Y14" i="4"/>
  <c r="Y13" i="4"/>
  <c r="Y7" i="2"/>
  <c r="Y15" i="2"/>
  <c r="S17" i="3"/>
  <c r="Y16" i="3"/>
  <c r="H16" i="10" s="1"/>
  <c r="Y8" i="3"/>
  <c r="O17" i="3"/>
  <c r="Y11" i="3"/>
  <c r="Y6" i="3"/>
  <c r="Y15" i="3"/>
  <c r="W17" i="7"/>
  <c r="Y5" i="7"/>
  <c r="G17" i="7"/>
  <c r="G5" i="11"/>
  <c r="Y9" i="7"/>
  <c r="Y8" i="7"/>
  <c r="Y16" i="6"/>
  <c r="Y7" i="6"/>
  <c r="Y13" i="6"/>
  <c r="W17" i="6"/>
  <c r="Y12" i="6"/>
  <c r="Y5" i="6"/>
  <c r="G17" i="6"/>
  <c r="S17" i="6"/>
  <c r="Y14" i="6"/>
  <c r="G17" i="4"/>
  <c r="O17" i="4"/>
  <c r="S17" i="4"/>
  <c r="K17" i="4"/>
  <c r="Y13" i="3"/>
  <c r="Y5" i="3"/>
  <c r="G17" i="3"/>
  <c r="Y12" i="3"/>
  <c r="W17" i="3"/>
  <c r="Y9" i="3"/>
  <c r="Y14" i="3"/>
  <c r="K17" i="3"/>
  <c r="Y7" i="3"/>
  <c r="Y10" i="3"/>
  <c r="K17" i="2"/>
  <c r="S17" i="2"/>
  <c r="O17" i="2"/>
  <c r="W17" i="2"/>
  <c r="Y16" i="2"/>
  <c r="Y5" i="2"/>
  <c r="G17" i="2"/>
  <c r="S17" i="1"/>
  <c r="V5" i="1"/>
  <c r="V16" i="1"/>
  <c r="V15" i="1"/>
  <c r="V10" i="1"/>
  <c r="V9" i="1"/>
  <c r="V8" i="1"/>
  <c r="V7" i="1"/>
  <c r="V6" i="1"/>
  <c r="N16" i="1"/>
  <c r="N15" i="1"/>
  <c r="N10" i="1"/>
  <c r="N9" i="1"/>
  <c r="N8" i="1"/>
  <c r="N7" i="1"/>
  <c r="N6" i="1"/>
  <c r="N5" i="1"/>
  <c r="J16" i="1"/>
  <c r="J15" i="1"/>
  <c r="J10" i="1"/>
  <c r="J9" i="1"/>
  <c r="J8" i="1"/>
  <c r="J7" i="1"/>
  <c r="J6" i="1"/>
  <c r="J5" i="1"/>
  <c r="F16" i="1"/>
  <c r="F15" i="1"/>
  <c r="F10" i="1"/>
  <c r="F9" i="1"/>
  <c r="F8" i="1"/>
  <c r="F7" i="1"/>
  <c r="F6" i="1"/>
  <c r="F5" i="1"/>
  <c r="Z7" i="8" l="1"/>
  <c r="G8" i="11"/>
  <c r="Z12" i="9"/>
  <c r="Z6" i="9"/>
  <c r="Z5" i="9"/>
  <c r="Z8" i="9"/>
  <c r="Z14" i="9"/>
  <c r="Y17" i="9"/>
  <c r="Z16" i="9"/>
  <c r="Z9" i="9"/>
  <c r="Z15" i="9"/>
  <c r="Z11" i="9"/>
  <c r="Z13" i="9"/>
  <c r="Z10" i="9"/>
  <c r="Z7" i="9"/>
  <c r="Z10" i="8"/>
  <c r="Z5" i="8"/>
  <c r="Z6" i="8"/>
  <c r="Z13" i="8"/>
  <c r="Z16" i="8"/>
  <c r="Z9" i="8"/>
  <c r="Z12" i="8"/>
  <c r="Z8" i="8"/>
  <c r="Z15" i="8"/>
  <c r="Z14" i="8"/>
  <c r="Y17" i="8"/>
  <c r="Z11" i="8"/>
  <c r="Z7" i="7"/>
  <c r="Z15" i="7"/>
  <c r="Z10" i="6"/>
  <c r="Z12" i="6"/>
  <c r="Z11" i="2"/>
  <c r="Z11" i="4"/>
  <c r="J16" i="10"/>
  <c r="J15" i="10"/>
  <c r="Z15" i="4"/>
  <c r="Z13" i="4"/>
  <c r="Z8" i="4"/>
  <c r="Z14" i="4"/>
  <c r="Z16" i="4"/>
  <c r="Z7" i="4"/>
  <c r="Y17" i="4"/>
  <c r="Z9" i="4"/>
  <c r="Z5" i="4"/>
  <c r="Z12" i="4"/>
  <c r="Z10" i="4"/>
  <c r="Z6" i="4"/>
  <c r="F15" i="5"/>
  <c r="F15" i="10"/>
  <c r="Z10" i="2"/>
  <c r="F16" i="5"/>
  <c r="F16" i="10"/>
  <c r="H16" i="5"/>
  <c r="Z6" i="3"/>
  <c r="H15" i="10"/>
  <c r="H15" i="5"/>
  <c r="Z7" i="3"/>
  <c r="Z16" i="3"/>
  <c r="Z15" i="3"/>
  <c r="Z11" i="3"/>
  <c r="Z16" i="7"/>
  <c r="Z9" i="7"/>
  <c r="Z8" i="7"/>
  <c r="Z6" i="7"/>
  <c r="Z10" i="7"/>
  <c r="Y17" i="7"/>
  <c r="Z5" i="7"/>
  <c r="Z13" i="7"/>
  <c r="Z14" i="7"/>
  <c r="Z12" i="7"/>
  <c r="Z11" i="7"/>
  <c r="Z8" i="6"/>
  <c r="Z14" i="6"/>
  <c r="Z13" i="6"/>
  <c r="Z11" i="6"/>
  <c r="Z7" i="6"/>
  <c r="Z9" i="6"/>
  <c r="Z6" i="6"/>
  <c r="Z16" i="6"/>
  <c r="Y17" i="6"/>
  <c r="Z5" i="6"/>
  <c r="Z15" i="6"/>
  <c r="Z10" i="3"/>
  <c r="Z12" i="3"/>
  <c r="Z8" i="3"/>
  <c r="Z14" i="3"/>
  <c r="Y17" i="3"/>
  <c r="Z5" i="3"/>
  <c r="Z9" i="3"/>
  <c r="Z13" i="3"/>
  <c r="Z16" i="2"/>
  <c r="Z9" i="2"/>
  <c r="Z14" i="2"/>
  <c r="Y17" i="2"/>
  <c r="Z5" i="2"/>
  <c r="Z7" i="2"/>
  <c r="Z8" i="2"/>
  <c r="Z13" i="2"/>
  <c r="Z6" i="2"/>
  <c r="Z15" i="2"/>
  <c r="Z12" i="2"/>
  <c r="W13" i="1"/>
  <c r="G12" i="1"/>
  <c r="G13" i="1"/>
  <c r="K12" i="1"/>
  <c r="O14" i="1"/>
  <c r="O13" i="1"/>
  <c r="K13" i="1"/>
  <c r="W12" i="1"/>
  <c r="W14" i="1"/>
  <c r="O12" i="1"/>
  <c r="K14" i="1"/>
  <c r="G14" i="1"/>
  <c r="O11" i="1"/>
  <c r="K11" i="1"/>
  <c r="G11" i="1"/>
  <c r="W11" i="1"/>
  <c r="E16" i="11"/>
  <c r="E15" i="11"/>
  <c r="G15" i="1"/>
  <c r="O6" i="1"/>
  <c r="O10" i="1"/>
  <c r="K16" i="1"/>
  <c r="G7" i="1"/>
  <c r="G8" i="1"/>
  <c r="G16" i="1"/>
  <c r="G5" i="1"/>
  <c r="G9" i="1"/>
  <c r="G6" i="1"/>
  <c r="G10" i="1"/>
  <c r="W8" i="1"/>
  <c r="O7" i="1"/>
  <c r="O15" i="1"/>
  <c r="O8" i="1"/>
  <c r="O16" i="1"/>
  <c r="O5" i="1"/>
  <c r="O9" i="1"/>
  <c r="K6" i="1"/>
  <c r="K10" i="1"/>
  <c r="K7" i="1"/>
  <c r="K15" i="1"/>
  <c r="K8" i="1"/>
  <c r="K5" i="1"/>
  <c r="K9" i="1"/>
  <c r="W16" i="1"/>
  <c r="W5" i="1"/>
  <c r="W9" i="1"/>
  <c r="W6" i="1"/>
  <c r="W10" i="1"/>
  <c r="W7" i="1"/>
  <c r="W15" i="1"/>
  <c r="J11" i="10" l="1"/>
  <c r="J10" i="10"/>
  <c r="AA7" i="9"/>
  <c r="J7" i="10" s="1"/>
  <c r="AA16" i="9"/>
  <c r="AA6" i="9"/>
  <c r="J6" i="10" s="1"/>
  <c r="AA8" i="9"/>
  <c r="J8" i="10" s="1"/>
  <c r="AA12" i="9"/>
  <c r="J12" i="10" s="1"/>
  <c r="AA9" i="9"/>
  <c r="J9" i="10" s="1"/>
  <c r="AA15" i="9"/>
  <c r="AA13" i="9"/>
  <c r="J13" i="10" s="1"/>
  <c r="AA5" i="9"/>
  <c r="J5" i="10" s="1"/>
  <c r="AA14" i="9"/>
  <c r="J14" i="10" s="1"/>
  <c r="AA9" i="8"/>
  <c r="AA7" i="8"/>
  <c r="AA11" i="8"/>
  <c r="AA8" i="8"/>
  <c r="AA12" i="8"/>
  <c r="AA15" i="8"/>
  <c r="AA14" i="8"/>
  <c r="AA5" i="8"/>
  <c r="AA10" i="8"/>
  <c r="AA16" i="8"/>
  <c r="AA12" i="7"/>
  <c r="F12" i="10" s="1"/>
  <c r="AA13" i="7"/>
  <c r="F13" i="10" s="1"/>
  <c r="AA7" i="7"/>
  <c r="F7" i="10" s="1"/>
  <c r="AA16" i="6"/>
  <c r="AA10" i="6"/>
  <c r="D10" i="10" s="1"/>
  <c r="AA8" i="6"/>
  <c r="D8" i="10" s="1"/>
  <c r="AA15" i="4"/>
  <c r="AA13" i="4"/>
  <c r="J13" i="5" s="1"/>
  <c r="L13" i="5" s="1"/>
  <c r="AA12" i="4"/>
  <c r="J12" i="5" s="1"/>
  <c r="L12" i="5" s="1"/>
  <c r="AA8" i="4"/>
  <c r="J8" i="5" s="1"/>
  <c r="L8" i="5" s="1"/>
  <c r="AA16" i="4"/>
  <c r="AA14" i="4"/>
  <c r="J14" i="5" s="1"/>
  <c r="L14" i="5" s="1"/>
  <c r="AA11" i="4"/>
  <c r="J11" i="5" s="1"/>
  <c r="L11" i="5" s="1"/>
  <c r="AA7" i="4"/>
  <c r="J7" i="5" s="1"/>
  <c r="L7" i="5" s="1"/>
  <c r="J10" i="5"/>
  <c r="L10" i="5" s="1"/>
  <c r="AA9" i="4"/>
  <c r="J9" i="5" s="1"/>
  <c r="L9" i="5" s="1"/>
  <c r="J6" i="5"/>
  <c r="L6" i="5" s="1"/>
  <c r="AA5" i="4"/>
  <c r="J5" i="5" s="1"/>
  <c r="L5" i="5" s="1"/>
  <c r="D11" i="11" s="1"/>
  <c r="AA6" i="2"/>
  <c r="AA9" i="3"/>
  <c r="AA10" i="7"/>
  <c r="F10" i="10" s="1"/>
  <c r="AA6" i="7"/>
  <c r="F6" i="10" s="1"/>
  <c r="AA11" i="7"/>
  <c r="F11" i="10" s="1"/>
  <c r="AA8" i="7"/>
  <c r="F8" i="10" s="1"/>
  <c r="AA14" i="7"/>
  <c r="F14" i="10" s="1"/>
  <c r="AA9" i="7"/>
  <c r="F9" i="10" s="1"/>
  <c r="AA16" i="7"/>
  <c r="AA5" i="7"/>
  <c r="F5" i="10" s="1"/>
  <c r="AA15" i="7"/>
  <c r="D9" i="10"/>
  <c r="AA7" i="6"/>
  <c r="D7" i="10" s="1"/>
  <c r="AA6" i="6"/>
  <c r="D6" i="10" s="1"/>
  <c r="AA11" i="6"/>
  <c r="D11" i="10" s="1"/>
  <c r="AA15" i="6"/>
  <c r="G13" i="11"/>
  <c r="AA12" i="6"/>
  <c r="D12" i="10" s="1"/>
  <c r="AA5" i="6"/>
  <c r="D5" i="10" s="1"/>
  <c r="D13" i="10"/>
  <c r="AA14" i="6"/>
  <c r="D14" i="10" s="1"/>
  <c r="AA5" i="3"/>
  <c r="AA16" i="3"/>
  <c r="AA14" i="3"/>
  <c r="AA15" i="3"/>
  <c r="AA8" i="3"/>
  <c r="AA11" i="3"/>
  <c r="AA7" i="3"/>
  <c r="AA6" i="3"/>
  <c r="AA12" i="3"/>
  <c r="AA13" i="3"/>
  <c r="AA10" i="3"/>
  <c r="AA5" i="2"/>
  <c r="AA7" i="2"/>
  <c r="AA8" i="2"/>
  <c r="AA12" i="2"/>
  <c r="AA14" i="2"/>
  <c r="AA15" i="2"/>
  <c r="AA9" i="2"/>
  <c r="AA16" i="2"/>
  <c r="AA13" i="2"/>
  <c r="AA11" i="2"/>
  <c r="AA10" i="2"/>
  <c r="Y11" i="1"/>
  <c r="Y12" i="1"/>
  <c r="Y13" i="1"/>
  <c r="Y8" i="1"/>
  <c r="Y7" i="1"/>
  <c r="Y10" i="1"/>
  <c r="Y9" i="1"/>
  <c r="Y15" i="1"/>
  <c r="D15" i="10" s="1"/>
  <c r="L15" i="10" s="1"/>
  <c r="Y14" i="1"/>
  <c r="Y16" i="1"/>
  <c r="D16" i="10" s="1"/>
  <c r="L16" i="10" s="1"/>
  <c r="Y6" i="1"/>
  <c r="Y5" i="1"/>
  <c r="O17" i="1"/>
  <c r="G17" i="1"/>
  <c r="W17" i="1"/>
  <c r="K17" i="1"/>
  <c r="C16" i="5"/>
  <c r="C10" i="5"/>
  <c r="C9" i="5"/>
  <c r="C8" i="5"/>
  <c r="C7" i="5"/>
  <c r="L5" i="10" l="1"/>
  <c r="F11" i="11" s="1"/>
  <c r="L10" i="10"/>
  <c r="F12" i="11" s="1"/>
  <c r="L7" i="10"/>
  <c r="F10" i="11" s="1"/>
  <c r="L8" i="10"/>
  <c r="F6" i="11" s="1"/>
  <c r="L6" i="10"/>
  <c r="F14" i="11" s="1"/>
  <c r="L9" i="10"/>
  <c r="F9" i="11" s="1"/>
  <c r="AA17" i="9"/>
  <c r="AA17" i="8"/>
  <c r="AA17" i="4"/>
  <c r="D7" i="11"/>
  <c r="L11" i="10"/>
  <c r="F7" i="11" s="1"/>
  <c r="D5" i="11"/>
  <c r="L13" i="10"/>
  <c r="F5" i="11" s="1"/>
  <c r="D13" i="11"/>
  <c r="L14" i="10"/>
  <c r="F13" i="11" s="1"/>
  <c r="D8" i="11"/>
  <c r="L12" i="10"/>
  <c r="F8" i="11" s="1"/>
  <c r="AA17" i="7"/>
  <c r="AA17" i="6"/>
  <c r="AA17" i="3"/>
  <c r="AA17" i="2"/>
  <c r="Z13" i="1"/>
  <c r="Z14" i="1"/>
  <c r="Z11" i="1"/>
  <c r="Z12" i="1"/>
  <c r="Z7" i="1"/>
  <c r="Z15" i="1"/>
  <c r="Z16" i="1"/>
  <c r="Z5" i="1"/>
  <c r="Z9" i="1"/>
  <c r="Z8" i="1"/>
  <c r="Z6" i="1"/>
  <c r="Z10" i="1"/>
  <c r="C5" i="5"/>
  <c r="K5" i="5" s="1"/>
  <c r="C6" i="5"/>
  <c r="K6" i="5" s="1"/>
  <c r="C14" i="11" s="1"/>
  <c r="D15" i="5"/>
  <c r="L15" i="5" s="1"/>
  <c r="D6" i="11"/>
  <c r="D16" i="5"/>
  <c r="D14" i="11"/>
  <c r="K8" i="5"/>
  <c r="C6" i="11" s="1"/>
  <c r="K9" i="5"/>
  <c r="Y17" i="1"/>
  <c r="K16" i="5"/>
  <c r="C16" i="11" s="1"/>
  <c r="K10" i="5"/>
  <c r="C12" i="11" s="1"/>
  <c r="K7" i="5"/>
  <c r="C10" i="11" s="1"/>
  <c r="K15" i="5"/>
  <c r="C15" i="11" s="1"/>
  <c r="M12" i="10" l="1"/>
  <c r="M8" i="10"/>
  <c r="M14" i="10"/>
  <c r="M9" i="10"/>
  <c r="M7" i="10"/>
  <c r="M6" i="10"/>
  <c r="M10" i="10"/>
  <c r="M13" i="10"/>
  <c r="M11" i="10"/>
  <c r="M15" i="10"/>
  <c r="M16" i="10"/>
  <c r="M5" i="10"/>
  <c r="AA5" i="1"/>
  <c r="D12" i="11"/>
  <c r="D10" i="11"/>
  <c r="AA14" i="1"/>
  <c r="AA13" i="1"/>
  <c r="AA11" i="1"/>
  <c r="C9" i="11"/>
  <c r="G9" i="11" s="1"/>
  <c r="D9" i="11"/>
  <c r="L16" i="5"/>
  <c r="AA9" i="1"/>
  <c r="AA8" i="1"/>
  <c r="AA16" i="1"/>
  <c r="AA6" i="1"/>
  <c r="AA7" i="1"/>
  <c r="AA15" i="1"/>
  <c r="G12" i="11"/>
  <c r="C11" i="11"/>
  <c r="G16" i="11"/>
  <c r="G15" i="11"/>
  <c r="G10" i="11"/>
  <c r="G6" i="11"/>
  <c r="G14" i="11"/>
  <c r="N5" i="10" l="1"/>
  <c r="N13" i="10"/>
  <c r="N16" i="10"/>
  <c r="N10" i="10"/>
  <c r="N14" i="10"/>
  <c r="N9" i="10"/>
  <c r="N15" i="10"/>
  <c r="N6" i="10"/>
  <c r="N12" i="10"/>
  <c r="N11" i="10"/>
  <c r="N7" i="10"/>
  <c r="N8" i="10"/>
  <c r="M12" i="5"/>
  <c r="M11" i="5"/>
  <c r="M14" i="5"/>
  <c r="M13" i="5"/>
  <c r="M5" i="5"/>
  <c r="M8" i="5"/>
  <c r="M7" i="5"/>
  <c r="M16" i="5"/>
  <c r="M10" i="5"/>
  <c r="M6" i="5"/>
  <c r="M9" i="5"/>
  <c r="M15" i="5"/>
  <c r="AA17" i="1"/>
  <c r="N12" i="5" l="1"/>
  <c r="N11" i="5"/>
  <c r="N13" i="5"/>
  <c r="N14" i="5"/>
  <c r="N8" i="5"/>
  <c r="N7" i="5"/>
  <c r="N16" i="5"/>
  <c r="D16" i="11" s="1"/>
  <c r="N6" i="5"/>
  <c r="N10" i="5"/>
  <c r="N9" i="5"/>
  <c r="N15" i="5"/>
  <c r="D15" i="11" s="1"/>
  <c r="N5" i="5"/>
  <c r="J8" i="11" l="1"/>
  <c r="J7" i="11"/>
  <c r="G11" i="11"/>
  <c r="J16" i="11"/>
  <c r="J15" i="11"/>
  <c r="H7" i="11" l="1"/>
  <c r="H5" i="11"/>
  <c r="H8" i="11"/>
  <c r="H9" i="11"/>
  <c r="F15" i="11"/>
  <c r="H15" i="11" s="1"/>
  <c r="H10" i="11"/>
  <c r="H11" i="11"/>
  <c r="H6" i="11"/>
  <c r="H14" i="11"/>
  <c r="F16" i="11"/>
  <c r="H16" i="11" s="1"/>
  <c r="H12" i="11" l="1"/>
  <c r="H13" i="11"/>
  <c r="I15" i="11" l="1"/>
  <c r="I14" i="11"/>
  <c r="I11" i="11"/>
  <c r="I10" i="11"/>
  <c r="I12" i="11"/>
  <c r="I16" i="11"/>
  <c r="I8" i="11"/>
  <c r="I9" i="11"/>
  <c r="I5" i="11"/>
  <c r="I6" i="11"/>
  <c r="I13" i="11"/>
  <c r="I7" i="11"/>
</calcChain>
</file>

<file path=xl/sharedStrings.xml><?xml version="1.0" encoding="utf-8"?>
<sst xmlns="http://schemas.openxmlformats.org/spreadsheetml/2006/main" count="485" uniqueCount="96">
  <si>
    <t>1.časť</t>
  </si>
  <si>
    <t>2.časť</t>
  </si>
  <si>
    <t>3.časť</t>
  </si>
  <si>
    <t>4.časť</t>
  </si>
  <si>
    <t>Porad.</t>
  </si>
  <si>
    <t>Družstvo</t>
  </si>
  <si>
    <t>Meno pretekára</t>
  </si>
  <si>
    <t>číslo</t>
  </si>
  <si>
    <t>Súčet</t>
  </si>
  <si>
    <t>Bodov</t>
  </si>
  <si>
    <t>ATP</t>
  </si>
  <si>
    <t xml:space="preserve">Konečné </t>
  </si>
  <si>
    <t>Um.</t>
  </si>
  <si>
    <t>štart</t>
  </si>
  <si>
    <t>Por.č</t>
  </si>
  <si>
    <t>Body</t>
  </si>
  <si>
    <t>A</t>
  </si>
  <si>
    <t>B</t>
  </si>
  <si>
    <t>C</t>
  </si>
  <si>
    <t>D</t>
  </si>
  <si>
    <t>Sobota</t>
  </si>
  <si>
    <t>Nedeľa</t>
  </si>
  <si>
    <t>Umiestnenia</t>
  </si>
  <si>
    <t>SPOLU   SO + NE</t>
  </si>
  <si>
    <t>2. liga LRU Prívlač -   Sobota</t>
  </si>
  <si>
    <t>Por.
číslo</t>
  </si>
  <si>
    <t>Poradie</t>
  </si>
  <si>
    <t>ABCD
body</t>
  </si>
  <si>
    <t>ABCD
um.</t>
  </si>
  <si>
    <t>Konečné
poradie</t>
  </si>
  <si>
    <t>5.časť</t>
  </si>
  <si>
    <t>liga LRU Prívlač -   Sektor:  C</t>
  </si>
  <si>
    <t xml:space="preserve"> liga LRU Prívlač -   Sektor:  B</t>
  </si>
  <si>
    <t xml:space="preserve"> liga LRU Prívlač -   Sektor:  A</t>
  </si>
  <si>
    <t xml:space="preserve"> liga LRU Prívlač -   Sektor:</t>
  </si>
  <si>
    <t>. liga LRU Prívlač -   Sektor: A</t>
  </si>
  <si>
    <t xml:space="preserve"> liga LRU Prívlač -   Sektor: B</t>
  </si>
  <si>
    <t>. liga LRU Prívlač -   Sektor: C</t>
  </si>
  <si>
    <t xml:space="preserve"> liga LRU Prívlač -   Sektor: D</t>
  </si>
  <si>
    <t xml:space="preserve"> liga LRU Prívlač -   Nedeľa</t>
  </si>
  <si>
    <t>Part</t>
  </si>
  <si>
    <t>Soňa Predná</t>
  </si>
  <si>
    <t>Dubn</t>
  </si>
  <si>
    <t>Peter Greňo</t>
  </si>
  <si>
    <t>Trnava</t>
  </si>
  <si>
    <t>Michal Nič</t>
  </si>
  <si>
    <t>Levice</t>
  </si>
  <si>
    <t>Tomáš Hostinský</t>
  </si>
  <si>
    <t>Trenčín A</t>
  </si>
  <si>
    <t>Filip Mihalda</t>
  </si>
  <si>
    <t>Trenčín B</t>
  </si>
  <si>
    <t>Matej Forgáč</t>
  </si>
  <si>
    <t>Vranov</t>
  </si>
  <si>
    <t>Tomáš Jenčo</t>
  </si>
  <si>
    <t>Humenné</t>
  </si>
  <si>
    <t>Ondrej Demčák</t>
  </si>
  <si>
    <t>Kysuca</t>
  </si>
  <si>
    <t>Lukáš Hollý</t>
  </si>
  <si>
    <t>Námest</t>
  </si>
  <si>
    <t>Ján Smorada</t>
  </si>
  <si>
    <t>Milan Cibulka</t>
  </si>
  <si>
    <t>Dub</t>
  </si>
  <si>
    <t>Vlastimil Těšický</t>
  </si>
  <si>
    <t>Milan Popovič</t>
  </si>
  <si>
    <t>Peter Klesniak</t>
  </si>
  <si>
    <t>Jaroslav Sámela</t>
  </si>
  <si>
    <t>Branislav Ďuďák</t>
  </si>
  <si>
    <t>Pavol Janočko</t>
  </si>
  <si>
    <t>Martin Otávka</t>
  </si>
  <si>
    <t>Rastislav Hollý</t>
  </si>
  <si>
    <t>Marián Kavoň</t>
  </si>
  <si>
    <t>Milan Lukačovič</t>
  </si>
  <si>
    <t>Peter Klimovský</t>
  </si>
  <si>
    <t>Patrik Lencses</t>
  </si>
  <si>
    <t>Peter Augustín</t>
  </si>
  <si>
    <t>Daniel Hrk</t>
  </si>
  <si>
    <t>Tomáš Lacko</t>
  </si>
  <si>
    <t>Richard Hatala</t>
  </si>
  <si>
    <t>Mikuláš Šoganič</t>
  </si>
  <si>
    <t>Juraj Václavík</t>
  </si>
  <si>
    <t>Marek Smorada</t>
  </si>
  <si>
    <t>Part.</t>
  </si>
  <si>
    <t>Matej Augustín</t>
  </si>
  <si>
    <t>Juraj Smatana</t>
  </si>
  <si>
    <t>Aleš Ardan</t>
  </si>
  <si>
    <t>Marek Rojtáš</t>
  </si>
  <si>
    <t>Ladislav Mlynarovič</t>
  </si>
  <si>
    <t>Peter Hirjak</t>
  </si>
  <si>
    <t>Marián Mihok</t>
  </si>
  <si>
    <t>Peter Bača</t>
  </si>
  <si>
    <t>Pavol Franc</t>
  </si>
  <si>
    <t>Marián Kosmeľ</t>
  </si>
  <si>
    <t>Tomkáš Hostinský</t>
  </si>
  <si>
    <t>Ľudovít Polc</t>
  </si>
  <si>
    <t>Peter Krídla</t>
  </si>
  <si>
    <t>1. liga LRU Prívlač -  Vranov n/Topľou  CELKOM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</si>
</sst>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Bradley Hand ITC"/>
      <family val="4"/>
    </font>
    <font>
      <sz val="12"/>
      <color theme="1"/>
      <name val="Agency FB"/>
      <family val="2"/>
    </font>
    <font>
      <u/>
      <sz val="12"/>
      <name val="Arial"/>
      <family val="2"/>
      <charset val="238"/>
    </font>
    <font>
      <u/>
      <sz val="1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2"/>
      <name val="Arial"/>
      <family val="2"/>
      <charset val="238"/>
    </font>
    <font>
      <b/>
      <u/>
      <sz val="1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0" xfId="0" applyFont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9" fillId="0" borderId="0" xfId="0" applyFont="1"/>
    <xf numFmtId="164" fontId="0" fillId="0" borderId="0" xfId="0" applyNumberFormat="1"/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4" borderId="0" xfId="0" applyFill="1"/>
    <xf numFmtId="0" fontId="0" fillId="4" borderId="14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164" fontId="0" fillId="4" borderId="0" xfId="0" applyNumberFormat="1" applyFill="1"/>
    <xf numFmtId="0" fontId="0" fillId="4" borderId="45" xfId="0" applyFont="1" applyFill="1" applyBorder="1"/>
    <xf numFmtId="0" fontId="0" fillId="0" borderId="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6" xfId="0" applyBorder="1" applyAlignment="1">
      <alignment horizontal="center" vertical="center" wrapText="1"/>
    </xf>
    <xf numFmtId="0" fontId="0" fillId="0" borderId="48" xfId="0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0" fontId="0" fillId="4" borderId="50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0" fillId="0" borderId="48" xfId="0" applyFont="1" applyBorder="1"/>
    <xf numFmtId="0" fontId="0" fillId="0" borderId="51" xfId="0" applyFont="1" applyBorder="1" applyAlignment="1">
      <alignment horizontal="center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1" fontId="2" fillId="0" borderId="37" xfId="0" applyNumberFormat="1" applyFont="1" applyBorder="1" applyAlignment="1">
      <alignment horizontal="center" vertical="center"/>
    </xf>
    <xf numFmtId="1" fontId="4" fillId="0" borderId="31" xfId="0" applyNumberFormat="1" applyFont="1" applyBorder="1" applyAlignment="1">
      <alignment horizontal="center" vertical="center"/>
    </xf>
    <xf numFmtId="1" fontId="4" fillId="0" borderId="32" xfId="0" applyNumberFormat="1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" fontId="2" fillId="0" borderId="31" xfId="0" applyNumberFormat="1" applyFont="1" applyBorder="1" applyAlignment="1">
      <alignment horizontal="center" vertical="center"/>
    </xf>
    <xf numFmtId="1" fontId="2" fillId="0" borderId="32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0" fillId="4" borderId="19" xfId="0" applyNumberFormat="1" applyFont="1" applyFill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0" fontId="10" fillId="4" borderId="54" xfId="0" applyNumberFormat="1" applyFont="1" applyFill="1" applyBorder="1" applyAlignment="1">
      <alignment horizontal="center" vertical="center"/>
    </xf>
    <xf numFmtId="1" fontId="4" fillId="0" borderId="37" xfId="0" applyNumberFormat="1" applyFont="1" applyBorder="1" applyAlignment="1">
      <alignment horizontal="center" vertical="center"/>
    </xf>
    <xf numFmtId="0" fontId="10" fillId="4" borderId="9" xfId="0" applyNumberFormat="1" applyFont="1" applyFill="1" applyBorder="1" applyAlignment="1">
      <alignment horizontal="center" vertical="center"/>
    </xf>
    <xf numFmtId="0" fontId="10" fillId="4" borderId="15" xfId="0" applyNumberFormat="1" applyFont="1" applyFill="1" applyBorder="1" applyAlignment="1">
      <alignment horizontal="center" vertical="center"/>
    </xf>
    <xf numFmtId="0" fontId="3" fillId="0" borderId="37" xfId="0" applyNumberFormat="1" applyFont="1" applyBorder="1" applyAlignment="1">
      <alignment horizontal="center" vertical="center"/>
    </xf>
    <xf numFmtId="0" fontId="3" fillId="0" borderId="31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12" fillId="0" borderId="12" xfId="0" applyNumberFormat="1" applyFont="1" applyFill="1" applyBorder="1" applyAlignment="1">
      <alignment horizontal="center" vertical="center" wrapText="1"/>
    </xf>
    <xf numFmtId="0" fontId="3" fillId="0" borderId="32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0" fontId="12" fillId="0" borderId="13" xfId="0" applyNumberFormat="1" applyFont="1" applyFill="1" applyBorder="1" applyAlignment="1">
      <alignment horizontal="center" vertical="center" wrapText="1"/>
    </xf>
    <xf numFmtId="164" fontId="11" fillId="0" borderId="22" xfId="0" applyNumberFormat="1" applyFont="1" applyFill="1" applyBorder="1" applyAlignment="1">
      <alignment horizontal="center" vertical="center" wrapText="1"/>
    </xf>
    <xf numFmtId="164" fontId="11" fillId="0" borderId="7" xfId="0" applyNumberFormat="1" applyFont="1" applyFill="1" applyBorder="1" applyAlignment="1">
      <alignment horizontal="center" vertical="center" wrapText="1"/>
    </xf>
    <xf numFmtId="164" fontId="11" fillId="0" borderId="23" xfId="0" applyNumberFormat="1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3" fillId="0" borderId="0" xfId="0" applyFont="1"/>
    <xf numFmtId="0" fontId="2" fillId="0" borderId="37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56" xfId="0" applyFont="1" applyFill="1" applyBorder="1" applyAlignment="1">
      <alignment horizontal="center"/>
    </xf>
    <xf numFmtId="0" fontId="2" fillId="0" borderId="53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0" fillId="5" borderId="0" xfId="0" applyFill="1"/>
    <xf numFmtId="0" fontId="2" fillId="5" borderId="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1" fillId="0" borderId="40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2" fillId="0" borderId="57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164" fontId="0" fillId="0" borderId="47" xfId="0" applyNumberFormat="1" applyBorder="1" applyAlignment="1">
      <alignment horizontal="center" vertical="center"/>
    </xf>
    <xf numFmtId="164" fontId="0" fillId="0" borderId="53" xfId="0" applyNumberFormat="1" applyBorder="1" applyAlignment="1">
      <alignment horizontal="center" vertical="center"/>
    </xf>
    <xf numFmtId="164" fontId="0" fillId="0" borderId="47" xfId="0" applyNumberForma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5" fillId="0" borderId="34" xfId="0" applyNumberFormat="1" applyFont="1" applyFill="1" applyBorder="1" applyAlignment="1">
      <alignment horizontal="center" vertical="center" wrapText="1"/>
    </xf>
    <xf numFmtId="0" fontId="15" fillId="0" borderId="12" xfId="0" applyNumberFormat="1" applyFont="1" applyFill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0" fillId="0" borderId="36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29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9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opLeftCell="A4" workbookViewId="0">
      <selection activeCell="AE9" sqref="AE9"/>
    </sheetView>
  </sheetViews>
  <sheetFormatPr defaultRowHeight="16.5" x14ac:dyDescent="0.35"/>
  <cols>
    <col min="1" max="1" width="4.140625" customWidth="1"/>
    <col min="2" max="2" width="9.42578125" customWidth="1"/>
    <col min="3" max="3" width="22.5703125" customWidth="1"/>
    <col min="4" max="4" width="5" style="17" customWidth="1"/>
    <col min="5" max="5" width="5" customWidth="1"/>
    <col min="6" max="6" width="3.85546875" style="44" hidden="1" customWidth="1"/>
    <col min="7" max="9" width="5" customWidth="1"/>
    <col min="10" max="10" width="9.140625" style="44" hidden="1" customWidth="1"/>
    <col min="11" max="13" width="5" customWidth="1"/>
    <col min="14" max="14" width="7.140625" style="44" hidden="1" customWidth="1"/>
    <col min="15" max="17" width="5" customWidth="1"/>
    <col min="18" max="18" width="7.140625" style="44" hidden="1" customWidth="1"/>
    <col min="19" max="21" width="5" customWidth="1"/>
    <col min="22" max="22" width="3.85546875" style="44" hidden="1" customWidth="1"/>
    <col min="23" max="23" width="5" customWidth="1"/>
    <col min="24" max="24" width="5.42578125" customWidth="1"/>
    <col min="25" max="25" width="7.5703125" customWidth="1"/>
    <col min="26" max="26" width="2.28515625" style="44" hidden="1" customWidth="1"/>
    <col min="27" max="28" width="6.85546875" customWidth="1"/>
    <col min="32" max="32" width="6.140625" customWidth="1"/>
  </cols>
  <sheetData>
    <row r="1" spans="1:32" ht="29.25" customHeight="1" x14ac:dyDescent="0.4">
      <c r="C1" s="10" t="s">
        <v>33</v>
      </c>
    </row>
    <row r="2" spans="1:32" ht="17.100000000000001" thickBot="1" x14ac:dyDescent="0.45"/>
    <row r="3" spans="1:32" ht="24" customHeight="1" thickBot="1" x14ac:dyDescent="0.3">
      <c r="A3" s="170" t="s">
        <v>14</v>
      </c>
      <c r="B3" s="172" t="s">
        <v>5</v>
      </c>
      <c r="C3" s="174" t="s">
        <v>6</v>
      </c>
      <c r="D3" s="166" t="s">
        <v>0</v>
      </c>
      <c r="E3" s="167"/>
      <c r="F3" s="167"/>
      <c r="G3" s="169"/>
      <c r="H3" s="166" t="s">
        <v>1</v>
      </c>
      <c r="I3" s="167"/>
      <c r="J3" s="167"/>
      <c r="K3" s="169"/>
      <c r="L3" s="166" t="s">
        <v>2</v>
      </c>
      <c r="M3" s="167"/>
      <c r="N3" s="167"/>
      <c r="O3" s="169"/>
      <c r="P3" s="166" t="s">
        <v>3</v>
      </c>
      <c r="Q3" s="167"/>
      <c r="R3" s="167"/>
      <c r="S3" s="169"/>
      <c r="T3" s="166" t="s">
        <v>30</v>
      </c>
      <c r="U3" s="167"/>
      <c r="V3" s="167"/>
      <c r="W3" s="167"/>
      <c r="X3" s="166" t="s">
        <v>8</v>
      </c>
      <c r="Y3" s="168"/>
      <c r="Z3" s="50"/>
      <c r="AA3" s="166" t="s">
        <v>11</v>
      </c>
      <c r="AB3" s="169"/>
    </row>
    <row r="4" spans="1:32" ht="20.100000000000001" customHeight="1" thickBot="1" x14ac:dyDescent="0.3">
      <c r="A4" s="171"/>
      <c r="B4" s="173"/>
      <c r="C4" s="175"/>
      <c r="D4" s="43" t="s">
        <v>13</v>
      </c>
      <c r="E4" s="40" t="s">
        <v>15</v>
      </c>
      <c r="F4" s="45"/>
      <c r="G4" s="42" t="s">
        <v>12</v>
      </c>
      <c r="H4" s="40" t="s">
        <v>13</v>
      </c>
      <c r="I4" s="40" t="s">
        <v>15</v>
      </c>
      <c r="J4" s="45"/>
      <c r="K4" s="42" t="s">
        <v>12</v>
      </c>
      <c r="L4" s="42" t="s">
        <v>13</v>
      </c>
      <c r="M4" s="43" t="s">
        <v>15</v>
      </c>
      <c r="N4" s="45"/>
      <c r="O4" s="42" t="s">
        <v>12</v>
      </c>
      <c r="P4" s="42" t="s">
        <v>13</v>
      </c>
      <c r="Q4" s="43" t="s">
        <v>15</v>
      </c>
      <c r="R4" s="45"/>
      <c r="S4" s="42" t="s">
        <v>12</v>
      </c>
      <c r="T4" s="40" t="s">
        <v>13</v>
      </c>
      <c r="U4" s="40" t="s">
        <v>15</v>
      </c>
      <c r="V4" s="45"/>
      <c r="W4" s="41" t="s">
        <v>12</v>
      </c>
      <c r="X4" s="61" t="s">
        <v>9</v>
      </c>
      <c r="Y4" s="62" t="s">
        <v>12</v>
      </c>
      <c r="Z4" s="63"/>
      <c r="AA4" s="67" t="s">
        <v>4</v>
      </c>
      <c r="AB4" s="68" t="s">
        <v>10</v>
      </c>
      <c r="AC4" s="2"/>
      <c r="AD4" s="2"/>
      <c r="AE4" s="2"/>
      <c r="AF4" s="1"/>
    </row>
    <row r="5" spans="1:32" ht="35.25" customHeight="1" thickBot="1" x14ac:dyDescent="0.35">
      <c r="A5" s="37">
        <v>1</v>
      </c>
      <c r="B5" s="5" t="s">
        <v>40</v>
      </c>
      <c r="C5" s="4" t="s">
        <v>41</v>
      </c>
      <c r="D5" s="107">
        <v>1</v>
      </c>
      <c r="E5" s="21">
        <v>9</v>
      </c>
      <c r="F5" s="46">
        <f t="shared" ref="F5:F16" si="0">COUNTIF(E$5:E$16,"&lt;"&amp;E5)*ROWS(E$5:E$16)</f>
        <v>60</v>
      </c>
      <c r="G5" s="123">
        <f t="shared" ref="G5:G16" si="1">IF(COUNTIF(F$5:F$16,F5)&gt;1,RANK(F5, F$5:F$16, 0) + (COUNT(F$5:F$16) + 1 - RANK(F5, F$5:F$16, 0) - RANK(F5, F$5:F$16, 1))/2,RANK(F5, F$5:F$16, 0) + (COUNT(F$5:F$16) + 1 - RANK(F5, F$5:F$16, 0) - RANK(F5, F$5:F$16, 1)))</f>
        <v>7</v>
      </c>
      <c r="H5" s="112">
        <v>10</v>
      </c>
      <c r="I5" s="21">
        <v>6</v>
      </c>
      <c r="J5" s="46">
        <f t="shared" ref="J5:J16" si="2">COUNTIF(I$5:I$16,"&lt;"&amp;I5)*ROWS(I$5:I$16)</f>
        <v>60</v>
      </c>
      <c r="K5" s="123">
        <f t="shared" ref="K5:K16" si="3">IF(COUNTIF(J$5:J$16,J5)&gt;1,RANK(J5, J$5:J$16, 0) + (COUNT(J$5:J$16) + 1 - RANK(J5, J$5:J$16, 0) - RANK(J5, J$5:J$16, 1))/2,RANK(J5, J$5:J$16, 0) + (COUNT(J$5:J$16) + 1 - RANK(J5, J$5:J$16, 0) - RANK(J5, J$5:J$16, 1)))</f>
        <v>7</v>
      </c>
      <c r="L5" s="112">
        <v>4</v>
      </c>
      <c r="M5" s="21">
        <v>3</v>
      </c>
      <c r="N5" s="46">
        <f t="shared" ref="N5:N16" si="4">COUNTIF(M$5:M$16,"&lt;"&amp;M5)*ROWS(M$5:M$16)</f>
        <v>48</v>
      </c>
      <c r="O5" s="123">
        <f t="shared" ref="O5:O16" si="5">IF(COUNTIF(N$5:N$16,N5)&gt;1,RANK(N5, N$5:N$16, 0) + (COUNT(N$5:N$16) + 1 - RANK(N5, N$5:N$16, 0) - RANK(N5, N$5:N$16, 1))/2,RANK(N5, N$5:N$16, 0) + (COUNT(N$5:N$16) + 1 - RANK(N5, N$5:N$16, 0) - RANK(N5, N$5:N$16, 1)))</f>
        <v>7</v>
      </c>
      <c r="P5" s="118">
        <v>3</v>
      </c>
      <c r="Q5" s="21">
        <v>7</v>
      </c>
      <c r="R5" s="46">
        <f t="shared" ref="R5:R16" si="6">COUNTIF(Q$5:Q$16,"&lt;"&amp;Q5)*ROWS(Q$5:Q$16)</f>
        <v>120</v>
      </c>
      <c r="S5" s="123">
        <f t="shared" ref="S5:S16" si="7">IF(COUNTIF(R$5:R$16,R5)&gt;1,RANK(R5, R$5:R$16, 0) + (COUNT(R$5:R$16) + 1 - RANK(R5, R$5:R$16, 0) - RANK(R5, R$5:R$16, 1))/2,RANK(R5, R$5:R$16, 0) + (COUNT(R$5:R$16) + 1 - RANK(R5, R$5:R$16, 0) - RANK(R5, R$5:R$16, 1)))</f>
        <v>2</v>
      </c>
      <c r="T5" s="118">
        <v>10</v>
      </c>
      <c r="U5" s="21">
        <v>1</v>
      </c>
      <c r="V5" s="46">
        <f t="shared" ref="V5:V16" si="8">COUNTIF(U$5:U$16,"&lt;"&amp;U5)*ROWS(U$5:U$16)</f>
        <v>24</v>
      </c>
      <c r="W5" s="125">
        <f t="shared" ref="W5:W16" si="9">IF(COUNTIF(V$5:V$16,V5)&gt;1,RANK(V5, V$5:V$16, 0) + (COUNT(V$5:V$16) + 1 - RANK(V5, V$5:V$16, 0) - RANK(V5, V$5:V$16, 1))/2,RANK(V5, V$5:V$16, 0) + (COUNT(V$5:V$16) + 1 - RANK(V5, V$5:V$16, 0) - RANK(V5, V$5:V$16, 1)))</f>
        <v>9</v>
      </c>
      <c r="X5" s="35">
        <f>E5+I5+M5+Q5+U5</f>
        <v>26</v>
      </c>
      <c r="Y5" s="34">
        <f>SUM(G5,K5,O5,S5,W5)</f>
        <v>32</v>
      </c>
      <c r="Z5" s="64">
        <f t="shared" ref="Z5:Z16" si="10">COUNTIF(Y$5:Y$16,"&gt;"&amp;Y5)*ROWS(Y$5:Y$16)</f>
        <v>60</v>
      </c>
      <c r="AA5" s="69">
        <f t="shared" ref="AA5:AA16" si="11">IF(COUNTIF(Z$5:Z$16,Z5)&gt;1,RANK(Z5, Z$5:Z$16, 0) + (COUNT(Z$5:Z$16) + 1 - RANK(Z5, Z$5:Z$16, 0) - RANK(Z5, Z$5:Z$16, 1))/2,RANK(Z5, Z$5:Z$16, 0) + (COUNT(Z$5:Z$16) + 1 - RANK(Z5, Z$5:Z$16, 0) - RANK(Z5, Z$5:Z$16, 1)))</f>
        <v>7</v>
      </c>
      <c r="AB5" s="22"/>
      <c r="AC5" s="3"/>
      <c r="AD5" s="3"/>
      <c r="AE5" s="3"/>
      <c r="AF5" s="1"/>
    </row>
    <row r="6" spans="1:32" ht="35.25" customHeight="1" thickBot="1" x14ac:dyDescent="0.35">
      <c r="A6" s="38">
        <v>2</v>
      </c>
      <c r="B6" s="6" t="s">
        <v>42</v>
      </c>
      <c r="C6" s="8" t="s">
        <v>43</v>
      </c>
      <c r="D6" s="108">
        <v>2</v>
      </c>
      <c r="E6" s="24">
        <v>10</v>
      </c>
      <c r="F6" s="47">
        <f t="shared" si="0"/>
        <v>72</v>
      </c>
      <c r="G6" s="124">
        <f t="shared" si="1"/>
        <v>5.5</v>
      </c>
      <c r="H6" s="113">
        <v>9</v>
      </c>
      <c r="I6" s="24">
        <v>5</v>
      </c>
      <c r="J6" s="47">
        <f t="shared" si="2"/>
        <v>36</v>
      </c>
      <c r="K6" s="124">
        <f t="shared" si="3"/>
        <v>8.5</v>
      </c>
      <c r="L6" s="113">
        <v>8</v>
      </c>
      <c r="M6" s="24">
        <v>3</v>
      </c>
      <c r="N6" s="47">
        <f t="shared" si="4"/>
        <v>48</v>
      </c>
      <c r="O6" s="124">
        <f t="shared" si="5"/>
        <v>7</v>
      </c>
      <c r="P6" s="119">
        <v>4</v>
      </c>
      <c r="Q6" s="24">
        <v>3</v>
      </c>
      <c r="R6" s="47">
        <f t="shared" si="6"/>
        <v>48</v>
      </c>
      <c r="S6" s="124">
        <f t="shared" si="7"/>
        <v>7.5</v>
      </c>
      <c r="T6" s="119">
        <v>4</v>
      </c>
      <c r="U6" s="24">
        <v>3</v>
      </c>
      <c r="V6" s="47">
        <f t="shared" si="8"/>
        <v>108</v>
      </c>
      <c r="W6" s="126">
        <f t="shared" si="9"/>
        <v>2.5</v>
      </c>
      <c r="X6" s="35">
        <f t="shared" ref="X6:X14" si="12">E6+I6+M6+Q6+U6</f>
        <v>24</v>
      </c>
      <c r="Y6" s="34">
        <f t="shared" ref="Y6:Y16" si="13">SUM(G6,K6,O6,S6,W6)</f>
        <v>31</v>
      </c>
      <c r="Z6" s="65">
        <f t="shared" si="10"/>
        <v>72</v>
      </c>
      <c r="AA6" s="70">
        <f t="shared" si="11"/>
        <v>6</v>
      </c>
      <c r="AB6" s="26"/>
      <c r="AC6" s="3"/>
      <c r="AD6" s="3"/>
      <c r="AE6" s="3"/>
      <c r="AF6" s="1"/>
    </row>
    <row r="7" spans="1:32" ht="35.25" customHeight="1" thickBot="1" x14ac:dyDescent="0.35">
      <c r="A7" s="38">
        <v>3</v>
      </c>
      <c r="B7" s="6" t="s">
        <v>44</v>
      </c>
      <c r="C7" s="8" t="s">
        <v>45</v>
      </c>
      <c r="D7" s="109">
        <v>3</v>
      </c>
      <c r="E7" s="24">
        <v>13</v>
      </c>
      <c r="F7" s="47">
        <f t="shared" si="0"/>
        <v>132</v>
      </c>
      <c r="G7" s="124">
        <f t="shared" si="1"/>
        <v>1</v>
      </c>
      <c r="H7" s="112">
        <v>7</v>
      </c>
      <c r="I7" s="24">
        <v>8</v>
      </c>
      <c r="J7" s="47">
        <f t="shared" si="2"/>
        <v>84</v>
      </c>
      <c r="K7" s="124">
        <f t="shared" si="3"/>
        <v>5</v>
      </c>
      <c r="L7" s="113">
        <v>7</v>
      </c>
      <c r="M7" s="24">
        <v>6</v>
      </c>
      <c r="N7" s="47">
        <f t="shared" si="4"/>
        <v>96</v>
      </c>
      <c r="O7" s="124">
        <f t="shared" si="5"/>
        <v>3.5</v>
      </c>
      <c r="P7" s="120">
        <v>2</v>
      </c>
      <c r="Q7" s="24">
        <v>9</v>
      </c>
      <c r="R7" s="47">
        <f t="shared" si="6"/>
        <v>132</v>
      </c>
      <c r="S7" s="124">
        <f t="shared" si="7"/>
        <v>1</v>
      </c>
      <c r="T7" s="120">
        <v>9</v>
      </c>
      <c r="U7" s="24">
        <v>1</v>
      </c>
      <c r="V7" s="47">
        <f t="shared" si="8"/>
        <v>24</v>
      </c>
      <c r="W7" s="126">
        <f t="shared" si="9"/>
        <v>9</v>
      </c>
      <c r="X7" s="35">
        <f t="shared" si="12"/>
        <v>37</v>
      </c>
      <c r="Y7" s="34">
        <f t="shared" si="13"/>
        <v>19.5</v>
      </c>
      <c r="Z7" s="65">
        <f t="shared" si="10"/>
        <v>108</v>
      </c>
      <c r="AA7" s="70">
        <f t="shared" si="11"/>
        <v>3</v>
      </c>
      <c r="AB7" s="26"/>
      <c r="AC7" s="3"/>
      <c r="AD7" s="3"/>
      <c r="AE7" s="3"/>
      <c r="AF7" s="1"/>
    </row>
    <row r="8" spans="1:32" ht="35.25" customHeight="1" thickBot="1" x14ac:dyDescent="0.35">
      <c r="A8" s="38">
        <v>4</v>
      </c>
      <c r="B8" s="6" t="s">
        <v>46</v>
      </c>
      <c r="C8" s="8" t="s">
        <v>47</v>
      </c>
      <c r="D8" s="109">
        <v>4</v>
      </c>
      <c r="E8" s="24">
        <v>12</v>
      </c>
      <c r="F8" s="47">
        <f t="shared" si="0"/>
        <v>96</v>
      </c>
      <c r="G8" s="124">
        <f t="shared" si="1"/>
        <v>3</v>
      </c>
      <c r="H8" s="113">
        <v>8</v>
      </c>
      <c r="I8" s="24">
        <v>9</v>
      </c>
      <c r="J8" s="47">
        <f t="shared" si="2"/>
        <v>96</v>
      </c>
      <c r="K8" s="124">
        <f t="shared" si="3"/>
        <v>4</v>
      </c>
      <c r="L8" s="114">
        <v>1</v>
      </c>
      <c r="M8" s="24">
        <v>6</v>
      </c>
      <c r="N8" s="47">
        <f t="shared" si="4"/>
        <v>96</v>
      </c>
      <c r="O8" s="124">
        <f t="shared" si="5"/>
        <v>3.5</v>
      </c>
      <c r="P8" s="119">
        <v>10</v>
      </c>
      <c r="Q8" s="24">
        <v>5</v>
      </c>
      <c r="R8" s="47">
        <f t="shared" si="6"/>
        <v>96</v>
      </c>
      <c r="S8" s="124">
        <f t="shared" si="7"/>
        <v>4</v>
      </c>
      <c r="T8" s="119">
        <v>5</v>
      </c>
      <c r="U8" s="24">
        <v>2</v>
      </c>
      <c r="V8" s="47">
        <f t="shared" si="8"/>
        <v>60</v>
      </c>
      <c r="W8" s="126">
        <f t="shared" si="9"/>
        <v>5.5</v>
      </c>
      <c r="X8" s="35">
        <f t="shared" si="12"/>
        <v>34</v>
      </c>
      <c r="Y8" s="34">
        <f t="shared" si="13"/>
        <v>20</v>
      </c>
      <c r="Z8" s="65">
        <f t="shared" si="10"/>
        <v>96</v>
      </c>
      <c r="AA8" s="70">
        <f t="shared" si="11"/>
        <v>4</v>
      </c>
      <c r="AB8" s="26"/>
      <c r="AC8" s="3"/>
      <c r="AD8" s="3"/>
      <c r="AE8" s="3"/>
      <c r="AF8" s="1"/>
    </row>
    <row r="9" spans="1:32" ht="35.25" customHeight="1" thickBot="1" x14ac:dyDescent="0.35">
      <c r="A9" s="38">
        <v>5</v>
      </c>
      <c r="B9" s="6" t="s">
        <v>48</v>
      </c>
      <c r="C9" s="8" t="s">
        <v>49</v>
      </c>
      <c r="D9" s="109">
        <v>5</v>
      </c>
      <c r="E9" s="24">
        <v>12</v>
      </c>
      <c r="F9" s="47">
        <f t="shared" si="0"/>
        <v>96</v>
      </c>
      <c r="G9" s="124">
        <f t="shared" si="1"/>
        <v>3</v>
      </c>
      <c r="H9" s="113">
        <v>6</v>
      </c>
      <c r="I9" s="24">
        <v>11</v>
      </c>
      <c r="J9" s="47">
        <f t="shared" si="2"/>
        <v>108</v>
      </c>
      <c r="K9" s="124">
        <f t="shared" si="3"/>
        <v>3</v>
      </c>
      <c r="L9" s="114">
        <v>2</v>
      </c>
      <c r="M9" s="24">
        <v>8</v>
      </c>
      <c r="N9" s="47">
        <f t="shared" si="4"/>
        <v>120</v>
      </c>
      <c r="O9" s="124">
        <f t="shared" si="5"/>
        <v>2</v>
      </c>
      <c r="P9" s="119">
        <v>7</v>
      </c>
      <c r="Q9" s="24">
        <v>3</v>
      </c>
      <c r="R9" s="47">
        <f t="shared" si="6"/>
        <v>48</v>
      </c>
      <c r="S9" s="124">
        <f t="shared" si="7"/>
        <v>7.5</v>
      </c>
      <c r="T9" s="119">
        <v>8</v>
      </c>
      <c r="U9" s="24">
        <v>3</v>
      </c>
      <c r="V9" s="47">
        <f t="shared" si="8"/>
        <v>108</v>
      </c>
      <c r="W9" s="126">
        <f t="shared" si="9"/>
        <v>2.5</v>
      </c>
      <c r="X9" s="35">
        <f t="shared" si="12"/>
        <v>37</v>
      </c>
      <c r="Y9" s="34">
        <f t="shared" si="13"/>
        <v>18</v>
      </c>
      <c r="Z9" s="65">
        <f t="shared" si="10"/>
        <v>120</v>
      </c>
      <c r="AA9" s="70">
        <f t="shared" si="11"/>
        <v>2</v>
      </c>
      <c r="AB9" s="26"/>
      <c r="AC9" s="3"/>
      <c r="AD9" s="3"/>
      <c r="AE9" s="3"/>
      <c r="AF9" s="1"/>
    </row>
    <row r="10" spans="1:32" ht="35.25" customHeight="1" thickBot="1" x14ac:dyDescent="0.35">
      <c r="A10" s="38">
        <v>6</v>
      </c>
      <c r="B10" s="6" t="s">
        <v>50</v>
      </c>
      <c r="C10" s="8" t="s">
        <v>51</v>
      </c>
      <c r="D10" s="109">
        <v>6</v>
      </c>
      <c r="E10" s="24">
        <v>7</v>
      </c>
      <c r="F10" s="47">
        <f t="shared" si="0"/>
        <v>36</v>
      </c>
      <c r="G10" s="124">
        <f t="shared" si="1"/>
        <v>8.5</v>
      </c>
      <c r="H10" s="113">
        <v>5</v>
      </c>
      <c r="I10" s="24">
        <v>7</v>
      </c>
      <c r="J10" s="47">
        <f t="shared" si="2"/>
        <v>72</v>
      </c>
      <c r="K10" s="124">
        <f t="shared" si="3"/>
        <v>6</v>
      </c>
      <c r="L10" s="113">
        <v>9</v>
      </c>
      <c r="M10" s="24">
        <v>5</v>
      </c>
      <c r="N10" s="47">
        <f t="shared" si="4"/>
        <v>84</v>
      </c>
      <c r="O10" s="124">
        <f t="shared" si="5"/>
        <v>5</v>
      </c>
      <c r="P10" s="120">
        <v>1</v>
      </c>
      <c r="Q10" s="24">
        <v>2</v>
      </c>
      <c r="R10" s="47">
        <f t="shared" si="6"/>
        <v>24</v>
      </c>
      <c r="S10" s="124">
        <f t="shared" si="7"/>
        <v>9.5</v>
      </c>
      <c r="T10" s="119">
        <v>6</v>
      </c>
      <c r="U10" s="24">
        <v>2</v>
      </c>
      <c r="V10" s="47">
        <f t="shared" si="8"/>
        <v>60</v>
      </c>
      <c r="W10" s="126">
        <f t="shared" si="9"/>
        <v>5.5</v>
      </c>
      <c r="X10" s="35">
        <f t="shared" si="12"/>
        <v>23</v>
      </c>
      <c r="Y10" s="34">
        <f t="shared" si="13"/>
        <v>34.5</v>
      </c>
      <c r="Z10" s="65">
        <f t="shared" si="10"/>
        <v>36</v>
      </c>
      <c r="AA10" s="70">
        <v>8.5</v>
      </c>
      <c r="AB10" s="26"/>
      <c r="AC10" s="3"/>
      <c r="AD10" s="3"/>
      <c r="AE10" s="3"/>
      <c r="AF10" s="1"/>
    </row>
    <row r="11" spans="1:32" ht="35.25" customHeight="1" thickBot="1" x14ac:dyDescent="0.35">
      <c r="A11" s="38">
        <v>7</v>
      </c>
      <c r="B11" s="6" t="s">
        <v>52</v>
      </c>
      <c r="C11" s="8" t="s">
        <v>53</v>
      </c>
      <c r="D11" s="109">
        <v>7</v>
      </c>
      <c r="E11" s="24">
        <v>7</v>
      </c>
      <c r="F11" s="47">
        <f t="shared" si="0"/>
        <v>36</v>
      </c>
      <c r="G11" s="124">
        <f t="shared" si="1"/>
        <v>8.5</v>
      </c>
      <c r="H11" s="113">
        <v>4</v>
      </c>
      <c r="I11" s="24">
        <v>17</v>
      </c>
      <c r="J11" s="47">
        <f t="shared" si="2"/>
        <v>132</v>
      </c>
      <c r="K11" s="124">
        <f t="shared" si="3"/>
        <v>1</v>
      </c>
      <c r="L11" s="113">
        <v>10</v>
      </c>
      <c r="M11" s="24">
        <v>2</v>
      </c>
      <c r="N11" s="47">
        <f t="shared" si="4"/>
        <v>24</v>
      </c>
      <c r="O11" s="124">
        <f t="shared" si="5"/>
        <v>9.5</v>
      </c>
      <c r="P11" s="119">
        <v>5</v>
      </c>
      <c r="Q11" s="24">
        <v>6</v>
      </c>
      <c r="R11" s="47">
        <f t="shared" si="6"/>
        <v>108</v>
      </c>
      <c r="S11" s="124">
        <f t="shared" si="7"/>
        <v>3</v>
      </c>
      <c r="T11" s="108">
        <v>1</v>
      </c>
      <c r="U11" s="24">
        <v>2</v>
      </c>
      <c r="V11" s="47">
        <f t="shared" si="8"/>
        <v>60</v>
      </c>
      <c r="W11" s="126">
        <f t="shared" si="9"/>
        <v>5.5</v>
      </c>
      <c r="X11" s="35">
        <f t="shared" si="12"/>
        <v>34</v>
      </c>
      <c r="Y11" s="34">
        <f t="shared" si="13"/>
        <v>27.5</v>
      </c>
      <c r="Z11" s="65">
        <f t="shared" si="10"/>
        <v>84</v>
      </c>
      <c r="AA11" s="70">
        <f t="shared" si="11"/>
        <v>5</v>
      </c>
      <c r="AB11" s="27"/>
      <c r="AC11" s="3"/>
      <c r="AD11" s="3"/>
      <c r="AE11" s="3"/>
      <c r="AF11" s="1"/>
    </row>
    <row r="12" spans="1:32" ht="35.25" customHeight="1" thickBot="1" x14ac:dyDescent="0.35">
      <c r="A12" s="38">
        <v>8</v>
      </c>
      <c r="B12" s="6" t="s">
        <v>54</v>
      </c>
      <c r="C12" s="8" t="s">
        <v>55</v>
      </c>
      <c r="D12" s="110">
        <v>8</v>
      </c>
      <c r="E12" s="24">
        <v>10</v>
      </c>
      <c r="F12" s="47">
        <f t="shared" si="0"/>
        <v>72</v>
      </c>
      <c r="G12" s="124">
        <f t="shared" si="1"/>
        <v>5.5</v>
      </c>
      <c r="H12" s="113">
        <v>3</v>
      </c>
      <c r="I12" s="24">
        <v>5</v>
      </c>
      <c r="J12" s="47">
        <f t="shared" si="2"/>
        <v>36</v>
      </c>
      <c r="K12" s="124">
        <f t="shared" si="3"/>
        <v>8.5</v>
      </c>
      <c r="L12" s="116">
        <v>5</v>
      </c>
      <c r="M12" s="24">
        <v>2</v>
      </c>
      <c r="N12" s="47">
        <f t="shared" si="4"/>
        <v>24</v>
      </c>
      <c r="O12" s="124">
        <f t="shared" si="5"/>
        <v>9.5</v>
      </c>
      <c r="P12" s="121">
        <v>9</v>
      </c>
      <c r="Q12" s="24">
        <v>4</v>
      </c>
      <c r="R12" s="47">
        <f t="shared" si="6"/>
        <v>72</v>
      </c>
      <c r="S12" s="124">
        <f t="shared" si="7"/>
        <v>5.5</v>
      </c>
      <c r="T12" s="120">
        <v>2</v>
      </c>
      <c r="U12" s="24">
        <v>2</v>
      </c>
      <c r="V12" s="47">
        <f t="shared" si="8"/>
        <v>60</v>
      </c>
      <c r="W12" s="126">
        <f t="shared" si="9"/>
        <v>5.5</v>
      </c>
      <c r="X12" s="35">
        <f t="shared" si="12"/>
        <v>23</v>
      </c>
      <c r="Y12" s="34">
        <f t="shared" si="13"/>
        <v>34.5</v>
      </c>
      <c r="Z12" s="65">
        <f t="shared" si="10"/>
        <v>36</v>
      </c>
      <c r="AA12" s="70">
        <v>8.5</v>
      </c>
      <c r="AB12" s="27"/>
      <c r="AC12" s="3"/>
      <c r="AD12" s="3"/>
      <c r="AE12" s="3"/>
      <c r="AF12" s="1"/>
    </row>
    <row r="13" spans="1:32" ht="35.25" customHeight="1" thickBot="1" x14ac:dyDescent="0.35">
      <c r="A13" s="38">
        <v>9</v>
      </c>
      <c r="B13" s="6" t="s">
        <v>56</v>
      </c>
      <c r="C13" s="8" t="s">
        <v>57</v>
      </c>
      <c r="D13" s="110">
        <v>9</v>
      </c>
      <c r="E13" s="24">
        <v>12</v>
      </c>
      <c r="F13" s="47">
        <f t="shared" si="0"/>
        <v>96</v>
      </c>
      <c r="G13" s="124">
        <f t="shared" si="1"/>
        <v>3</v>
      </c>
      <c r="H13" s="114">
        <v>2</v>
      </c>
      <c r="I13" s="24">
        <v>13</v>
      </c>
      <c r="J13" s="47">
        <f t="shared" si="2"/>
        <v>120</v>
      </c>
      <c r="K13" s="124">
        <f t="shared" si="3"/>
        <v>2</v>
      </c>
      <c r="L13" s="116">
        <v>6</v>
      </c>
      <c r="M13" s="24">
        <v>12</v>
      </c>
      <c r="N13" s="47">
        <f t="shared" si="4"/>
        <v>132</v>
      </c>
      <c r="O13" s="124">
        <f t="shared" si="5"/>
        <v>1</v>
      </c>
      <c r="P13" s="121">
        <v>8</v>
      </c>
      <c r="Q13" s="24">
        <v>4</v>
      </c>
      <c r="R13" s="47">
        <f t="shared" si="6"/>
        <v>72</v>
      </c>
      <c r="S13" s="124">
        <f t="shared" si="7"/>
        <v>5.5</v>
      </c>
      <c r="T13" s="119">
        <v>3</v>
      </c>
      <c r="U13" s="24">
        <v>4</v>
      </c>
      <c r="V13" s="47">
        <f t="shared" si="8"/>
        <v>132</v>
      </c>
      <c r="W13" s="126">
        <f t="shared" si="9"/>
        <v>1</v>
      </c>
      <c r="X13" s="35">
        <f t="shared" si="12"/>
        <v>45</v>
      </c>
      <c r="Y13" s="34">
        <f t="shared" si="13"/>
        <v>12.5</v>
      </c>
      <c r="Z13" s="65">
        <f t="shared" si="10"/>
        <v>132</v>
      </c>
      <c r="AA13" s="70">
        <f t="shared" si="11"/>
        <v>1</v>
      </c>
      <c r="AB13" s="27"/>
      <c r="AC13" s="3"/>
      <c r="AD13" s="3"/>
      <c r="AE13" s="3"/>
      <c r="AF13" s="1"/>
    </row>
    <row r="14" spans="1:32" ht="35.25" customHeight="1" thickBot="1" x14ac:dyDescent="0.35">
      <c r="A14" s="38">
        <v>10</v>
      </c>
      <c r="B14" s="6" t="s">
        <v>58</v>
      </c>
      <c r="C14" s="8" t="s">
        <v>59</v>
      </c>
      <c r="D14" s="111">
        <v>10</v>
      </c>
      <c r="E14" s="24">
        <v>4</v>
      </c>
      <c r="F14" s="47">
        <f t="shared" si="0"/>
        <v>24</v>
      </c>
      <c r="G14" s="124">
        <f t="shared" si="1"/>
        <v>10</v>
      </c>
      <c r="H14" s="115">
        <v>1</v>
      </c>
      <c r="I14" s="24">
        <v>4</v>
      </c>
      <c r="J14" s="47">
        <f t="shared" si="2"/>
        <v>24</v>
      </c>
      <c r="K14" s="124">
        <f t="shared" si="3"/>
        <v>10</v>
      </c>
      <c r="L14" s="117">
        <v>3</v>
      </c>
      <c r="M14" s="24">
        <v>3</v>
      </c>
      <c r="N14" s="47">
        <f t="shared" si="4"/>
        <v>48</v>
      </c>
      <c r="O14" s="124">
        <f t="shared" si="5"/>
        <v>7</v>
      </c>
      <c r="P14" s="122">
        <v>6</v>
      </c>
      <c r="Q14" s="24">
        <v>2</v>
      </c>
      <c r="R14" s="47">
        <f t="shared" si="6"/>
        <v>24</v>
      </c>
      <c r="S14" s="124">
        <f t="shared" si="7"/>
        <v>9.5</v>
      </c>
      <c r="T14" s="122">
        <v>7</v>
      </c>
      <c r="U14" s="24">
        <v>1</v>
      </c>
      <c r="V14" s="47">
        <f t="shared" si="8"/>
        <v>24</v>
      </c>
      <c r="W14" s="126">
        <f t="shared" si="9"/>
        <v>9</v>
      </c>
      <c r="X14" s="35">
        <f t="shared" si="12"/>
        <v>14</v>
      </c>
      <c r="Y14" s="34">
        <f t="shared" si="13"/>
        <v>45.5</v>
      </c>
      <c r="Z14" s="65">
        <f t="shared" si="10"/>
        <v>24</v>
      </c>
      <c r="AA14" s="70">
        <f t="shared" si="11"/>
        <v>10</v>
      </c>
      <c r="AB14" s="27"/>
      <c r="AC14" s="3"/>
      <c r="AD14" s="3"/>
      <c r="AE14" s="3"/>
      <c r="AF14" s="1"/>
    </row>
    <row r="15" spans="1:32" ht="35.25" hidden="1" customHeight="1" thickBot="1" x14ac:dyDescent="0.35">
      <c r="A15" s="38">
        <v>11</v>
      </c>
      <c r="B15" s="6"/>
      <c r="C15" s="8"/>
      <c r="D15" s="23"/>
      <c r="E15" s="24">
        <v>-2</v>
      </c>
      <c r="F15" s="47">
        <f t="shared" si="0"/>
        <v>0</v>
      </c>
      <c r="G15" s="19">
        <f t="shared" si="1"/>
        <v>11.5</v>
      </c>
      <c r="H15" s="25"/>
      <c r="I15" s="24">
        <v>-2</v>
      </c>
      <c r="J15" s="47">
        <f t="shared" si="2"/>
        <v>0</v>
      </c>
      <c r="K15" s="19">
        <f t="shared" si="3"/>
        <v>11.5</v>
      </c>
      <c r="L15" s="25"/>
      <c r="M15" s="24">
        <v>-2</v>
      </c>
      <c r="N15" s="47">
        <f t="shared" si="4"/>
        <v>0</v>
      </c>
      <c r="O15" s="19">
        <f t="shared" si="5"/>
        <v>11.5</v>
      </c>
      <c r="P15" s="25"/>
      <c r="Q15" s="24">
        <v>-2</v>
      </c>
      <c r="R15" s="47">
        <f t="shared" si="6"/>
        <v>0</v>
      </c>
      <c r="S15" s="19">
        <f t="shared" si="7"/>
        <v>11.5</v>
      </c>
      <c r="T15" s="25"/>
      <c r="U15" s="24">
        <v>-2</v>
      </c>
      <c r="V15" s="47">
        <f t="shared" si="8"/>
        <v>0</v>
      </c>
      <c r="W15" s="32">
        <f t="shared" si="9"/>
        <v>11.5</v>
      </c>
      <c r="X15" s="36">
        <f>E15+I15+M15+Q15+U15</f>
        <v>-10</v>
      </c>
      <c r="Y15" s="34">
        <f t="shared" si="13"/>
        <v>57.5</v>
      </c>
      <c r="Z15" s="65">
        <f t="shared" si="10"/>
        <v>0</v>
      </c>
      <c r="AA15" s="70">
        <f t="shared" si="11"/>
        <v>11.5</v>
      </c>
      <c r="AB15" s="27"/>
      <c r="AC15" s="3"/>
      <c r="AD15" s="3"/>
      <c r="AE15" s="3"/>
      <c r="AF15" s="1"/>
    </row>
    <row r="16" spans="1:32" ht="21.75" hidden="1" thickBot="1" x14ac:dyDescent="0.3">
      <c r="A16" s="39">
        <v>12</v>
      </c>
      <c r="B16" s="7"/>
      <c r="C16" s="9"/>
      <c r="D16" s="28"/>
      <c r="E16" s="29">
        <v>-2</v>
      </c>
      <c r="F16" s="48">
        <f t="shared" si="0"/>
        <v>0</v>
      </c>
      <c r="G16" s="20">
        <f t="shared" si="1"/>
        <v>11.5</v>
      </c>
      <c r="H16" s="30"/>
      <c r="I16" s="29">
        <v>-2</v>
      </c>
      <c r="J16" s="48">
        <f t="shared" si="2"/>
        <v>0</v>
      </c>
      <c r="K16" s="20">
        <f t="shared" si="3"/>
        <v>11.5</v>
      </c>
      <c r="L16" s="30"/>
      <c r="M16" s="29">
        <v>-2</v>
      </c>
      <c r="N16" s="48">
        <f t="shared" si="4"/>
        <v>0</v>
      </c>
      <c r="O16" s="20">
        <f t="shared" si="5"/>
        <v>11.5</v>
      </c>
      <c r="P16" s="30"/>
      <c r="Q16" s="29">
        <v>-2</v>
      </c>
      <c r="R16" s="48">
        <f t="shared" si="6"/>
        <v>0</v>
      </c>
      <c r="S16" s="20">
        <f t="shared" si="7"/>
        <v>11.5</v>
      </c>
      <c r="T16" s="30"/>
      <c r="U16" s="29">
        <v>-2</v>
      </c>
      <c r="V16" s="48">
        <f t="shared" si="8"/>
        <v>0</v>
      </c>
      <c r="W16" s="33">
        <f t="shared" si="9"/>
        <v>11.5</v>
      </c>
      <c r="X16" s="36">
        <f t="shared" ref="X16" si="14">SUM(E15,I15,M15,Q15,U15)</f>
        <v>-10</v>
      </c>
      <c r="Y16" s="34">
        <f t="shared" si="13"/>
        <v>57.5</v>
      </c>
      <c r="Z16" s="66">
        <f t="shared" si="10"/>
        <v>0</v>
      </c>
      <c r="AA16" s="71">
        <f t="shared" si="11"/>
        <v>11.5</v>
      </c>
      <c r="AB16" s="31"/>
    </row>
    <row r="17" spans="7:27" hidden="1" x14ac:dyDescent="0.35">
      <c r="G17" s="18">
        <f>SUM(G5:G16)</f>
        <v>78</v>
      </c>
      <c r="K17" s="18">
        <f>SUM(K5:K16)</f>
        <v>78</v>
      </c>
      <c r="O17" s="18">
        <f>SUM(O5:O16)</f>
        <v>78</v>
      </c>
      <c r="S17" s="18">
        <f>SUM(S5:S16)</f>
        <v>78</v>
      </c>
      <c r="W17" s="18">
        <f>SUM(W5:W16)</f>
        <v>78</v>
      </c>
      <c r="Y17" s="18">
        <f>SUM(Y5:Y16)</f>
        <v>390</v>
      </c>
      <c r="Z17" s="49"/>
      <c r="AA17" s="18">
        <f>SUM(AA5:AA16)</f>
        <v>78</v>
      </c>
    </row>
    <row r="20" spans="7:27" x14ac:dyDescent="0.35">
      <c r="H20" s="17"/>
      <c r="L20" s="17"/>
      <c r="P20" s="17"/>
      <c r="T20" s="17"/>
    </row>
  </sheetData>
  <mergeCells count="10">
    <mergeCell ref="T3:W3"/>
    <mergeCell ref="X3:Y3"/>
    <mergeCell ref="AA3:AB3"/>
    <mergeCell ref="A3:A4"/>
    <mergeCell ref="B3:B4"/>
    <mergeCell ref="C3:C4"/>
    <mergeCell ref="D3:G3"/>
    <mergeCell ref="H3:K3"/>
    <mergeCell ref="L3:O3"/>
    <mergeCell ref="P3:S3"/>
  </mergeCells>
  <pageMargins left="0.7" right="0.7" top="0.75" bottom="0.7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R12" sqref="R12"/>
    </sheetView>
  </sheetViews>
  <sheetFormatPr defaultRowHeight="15" x14ac:dyDescent="0.25"/>
  <cols>
    <col min="1" max="1" width="5.28515625" customWidth="1"/>
    <col min="2" max="2" width="22.5703125" customWidth="1"/>
    <col min="3" max="3" width="6" customWidth="1"/>
    <col min="4" max="4" width="6.5703125" style="18" customWidth="1"/>
    <col min="5" max="5" width="6.7109375" customWidth="1"/>
    <col min="6" max="6" width="6.28515625" style="18" customWidth="1"/>
    <col min="7" max="7" width="6" customWidth="1"/>
    <col min="8" max="8" width="6.7109375" style="18" customWidth="1"/>
    <col min="9" max="9" width="5.28515625" customWidth="1"/>
    <col min="10" max="10" width="6.7109375" style="18" customWidth="1"/>
    <col min="11" max="11" width="6.42578125" customWidth="1"/>
    <col min="12" max="12" width="9.28515625" style="18" customWidth="1"/>
    <col min="13" max="13" width="9" style="44" hidden="1" customWidth="1"/>
    <col min="14" max="14" width="8.7109375" customWidth="1"/>
  </cols>
  <sheetData>
    <row r="1" spans="1:14" ht="26.25" x14ac:dyDescent="0.4">
      <c r="B1" s="10" t="s">
        <v>39</v>
      </c>
    </row>
    <row r="2" spans="1:14" ht="15.75" thickBot="1" x14ac:dyDescent="0.35"/>
    <row r="3" spans="1:14" ht="21" customHeight="1" x14ac:dyDescent="0.25">
      <c r="A3" s="178" t="s">
        <v>25</v>
      </c>
      <c r="B3" s="174" t="s">
        <v>5</v>
      </c>
      <c r="C3" s="185" t="s">
        <v>16</v>
      </c>
      <c r="D3" s="186"/>
      <c r="E3" s="190" t="s">
        <v>17</v>
      </c>
      <c r="F3" s="191"/>
      <c r="G3" s="185" t="s">
        <v>18</v>
      </c>
      <c r="H3" s="186"/>
      <c r="I3" s="185" t="s">
        <v>19</v>
      </c>
      <c r="J3" s="186"/>
      <c r="K3" s="187" t="s">
        <v>8</v>
      </c>
      <c r="L3" s="188"/>
      <c r="M3" s="82"/>
      <c r="N3" s="51" t="s">
        <v>11</v>
      </c>
    </row>
    <row r="4" spans="1:14" ht="15.75" thickBot="1" x14ac:dyDescent="0.3">
      <c r="A4" s="189"/>
      <c r="B4" s="175"/>
      <c r="C4" s="72" t="s">
        <v>15</v>
      </c>
      <c r="D4" s="152" t="s">
        <v>12</v>
      </c>
      <c r="E4" s="76" t="s">
        <v>15</v>
      </c>
      <c r="F4" s="152" t="s">
        <v>12</v>
      </c>
      <c r="G4" s="76" t="s">
        <v>15</v>
      </c>
      <c r="H4" s="152" t="s">
        <v>12</v>
      </c>
      <c r="I4" s="76" t="s">
        <v>15</v>
      </c>
      <c r="J4" s="153" t="s">
        <v>12</v>
      </c>
      <c r="K4" s="52" t="s">
        <v>9</v>
      </c>
      <c r="L4" s="137" t="s">
        <v>12</v>
      </c>
      <c r="M4" s="83"/>
      <c r="N4" s="53" t="s">
        <v>26</v>
      </c>
    </row>
    <row r="5" spans="1:14" ht="32.1" customHeight="1" thickBot="1" x14ac:dyDescent="0.3">
      <c r="A5" s="103">
        <v>1</v>
      </c>
      <c r="B5" s="5" t="s">
        <v>81</v>
      </c>
      <c r="C5" s="73">
        <f>'NE - A'!X5</f>
        <v>22</v>
      </c>
      <c r="D5" s="138">
        <f>'NE - A'!AA5</f>
        <v>5</v>
      </c>
      <c r="E5" s="79">
        <f>'NE - B'!X5</f>
        <v>6</v>
      </c>
      <c r="F5" s="138">
        <f>'NE - B'!AA5</f>
        <v>8</v>
      </c>
      <c r="G5" s="79">
        <f>'NE - C'!X5</f>
        <v>4</v>
      </c>
      <c r="H5" s="138">
        <f>'NE - C'!AA5</f>
        <v>9</v>
      </c>
      <c r="I5" s="79">
        <f>'NE - D'!X5</f>
        <v>16</v>
      </c>
      <c r="J5" s="141">
        <f>'NE - D'!AA5</f>
        <v>3</v>
      </c>
      <c r="K5" s="90">
        <f t="shared" ref="K5:L16" si="0">C5+E5+G5+I5</f>
        <v>48</v>
      </c>
      <c r="L5" s="147">
        <f t="shared" si="0"/>
        <v>25</v>
      </c>
      <c r="M5" s="91">
        <f>(COUNTIF(L$5:L$16,"&gt;"&amp;L5)*ROWS(L$5:L$16)+K5/1000)</f>
        <v>60.048000000000002</v>
      </c>
      <c r="N5" s="100">
        <f>IF(COUNTIF(M$5:M$16,M5)&gt;1,RANK(M5, M$5:M$16, 0) + (COUNT(M$5:M$16) + 1 - RANK(M5, M$5:M$16, 0) - RANK(M5, M$5:M$16, 1))/2,RANK(M5, M$5:M$16, 0) + (COUNT(M$5:M$16) + 1 - RANK(M5, M$5:M$16, 0) - RANK(M5, M$5:M$16, 1)))</f>
        <v>7</v>
      </c>
    </row>
    <row r="6" spans="1:14" ht="32.1" customHeight="1" thickBot="1" x14ac:dyDescent="0.3">
      <c r="A6" s="38">
        <v>2</v>
      </c>
      <c r="B6" s="6" t="s">
        <v>42</v>
      </c>
      <c r="C6" s="73">
        <f>'NE - A'!X6</f>
        <v>31</v>
      </c>
      <c r="D6" s="138">
        <f>'NE - A'!AA6</f>
        <v>2</v>
      </c>
      <c r="E6" s="79">
        <f>'NE - B'!X6</f>
        <v>4</v>
      </c>
      <c r="F6" s="138">
        <f>'NE - B'!AA6</f>
        <v>10</v>
      </c>
      <c r="G6" s="79">
        <f>'NE - C'!X6</f>
        <v>5</v>
      </c>
      <c r="H6" s="138">
        <f>'NE - C'!AA6</f>
        <v>4</v>
      </c>
      <c r="I6" s="79">
        <f>'NE - D'!X6</f>
        <v>3</v>
      </c>
      <c r="J6" s="141">
        <f>'NE - D'!AA6</f>
        <v>10</v>
      </c>
      <c r="K6" s="74">
        <f t="shared" si="0"/>
        <v>43</v>
      </c>
      <c r="L6" s="148">
        <f t="shared" si="0"/>
        <v>26</v>
      </c>
      <c r="M6" s="85">
        <f t="shared" ref="M6:M16" si="1">(COUNTIF(L$5:L$16,"&gt;"&amp;L6)*ROWS(L$5:L$16)+K6/1000)</f>
        <v>24.042999999999999</v>
      </c>
      <c r="N6" s="101">
        <f t="shared" ref="N6:N16" si="2">IF(COUNTIF(M$5:M$16,M6)&gt;1,RANK(M6, M$5:M$16, 0) + (COUNT(M$5:M$16) + 1 - RANK(M6, M$5:M$16, 0) - RANK(M6, M$5:M$16, 1))/2,RANK(M6, M$5:M$16, 0) + (COUNT(M$5:M$16) + 1 - RANK(M6, M$5:M$16, 0) - RANK(M6, M$5:M$16, 1)))</f>
        <v>8</v>
      </c>
    </row>
    <row r="7" spans="1:14" ht="32.1" customHeight="1" thickBot="1" x14ac:dyDescent="0.3">
      <c r="A7" s="38">
        <v>3</v>
      </c>
      <c r="B7" s="6" t="s">
        <v>44</v>
      </c>
      <c r="C7" s="73">
        <f>'NE - A'!X7</f>
        <v>6</v>
      </c>
      <c r="D7" s="138">
        <f>'NE - A'!AA7</f>
        <v>10</v>
      </c>
      <c r="E7" s="79">
        <f>'NE - B'!X7</f>
        <v>8</v>
      </c>
      <c r="F7" s="138">
        <f>'NE - B'!AA7</f>
        <v>6</v>
      </c>
      <c r="G7" s="79">
        <f>'NE - C'!X7</f>
        <v>6</v>
      </c>
      <c r="H7" s="138">
        <f>'NE - C'!AA7</f>
        <v>2</v>
      </c>
      <c r="I7" s="79">
        <f>'NE - D'!X7</f>
        <v>10</v>
      </c>
      <c r="J7" s="141">
        <f>'NE - D'!AA7</f>
        <v>8</v>
      </c>
      <c r="K7" s="74">
        <f t="shared" si="0"/>
        <v>30</v>
      </c>
      <c r="L7" s="148">
        <f t="shared" si="0"/>
        <v>26</v>
      </c>
      <c r="M7" s="85">
        <f t="shared" si="1"/>
        <v>24.03</v>
      </c>
      <c r="N7" s="101">
        <f t="shared" si="2"/>
        <v>10</v>
      </c>
    </row>
    <row r="8" spans="1:14" ht="32.1" customHeight="1" thickBot="1" x14ac:dyDescent="0.3">
      <c r="A8" s="38">
        <v>4</v>
      </c>
      <c r="B8" s="6" t="s">
        <v>46</v>
      </c>
      <c r="C8" s="73">
        <f>'NE - A'!X8</f>
        <v>27</v>
      </c>
      <c r="D8" s="138">
        <f>'NE - A'!AA8</f>
        <v>4</v>
      </c>
      <c r="E8" s="79">
        <f>'NE - B'!X8</f>
        <v>13</v>
      </c>
      <c r="F8" s="138">
        <f>'NE - B'!AA8</f>
        <v>1</v>
      </c>
      <c r="G8" s="79">
        <f>'NE - C'!X8</f>
        <v>3</v>
      </c>
      <c r="H8" s="138">
        <f>'NE - C'!AA8</f>
        <v>10</v>
      </c>
      <c r="I8" s="79">
        <f>'NE - D'!X8</f>
        <v>23</v>
      </c>
      <c r="J8" s="141">
        <f>'NE - D'!AA8</f>
        <v>2</v>
      </c>
      <c r="K8" s="74">
        <f t="shared" si="0"/>
        <v>66</v>
      </c>
      <c r="L8" s="148">
        <f t="shared" si="0"/>
        <v>17</v>
      </c>
      <c r="M8" s="85">
        <f t="shared" si="1"/>
        <v>120.066</v>
      </c>
      <c r="N8" s="101">
        <f t="shared" si="2"/>
        <v>2</v>
      </c>
    </row>
    <row r="9" spans="1:14" ht="32.1" customHeight="1" thickBot="1" x14ac:dyDescent="0.3">
      <c r="A9" s="38">
        <v>5</v>
      </c>
      <c r="B9" s="6" t="s">
        <v>48</v>
      </c>
      <c r="C9" s="73">
        <f>'NE - A'!X9</f>
        <v>16</v>
      </c>
      <c r="D9" s="138">
        <f>'NE - A'!AA9</f>
        <v>8</v>
      </c>
      <c r="E9" s="79">
        <f>'NE - B'!X9</f>
        <v>8</v>
      </c>
      <c r="F9" s="138">
        <f>'NE - B'!AA9</f>
        <v>5</v>
      </c>
      <c r="G9" s="79">
        <f>'NE - C'!X9</f>
        <v>7</v>
      </c>
      <c r="H9" s="138">
        <f>'NE - C'!AA9</f>
        <v>1</v>
      </c>
      <c r="I9" s="79">
        <f>'NE - D'!X9</f>
        <v>10</v>
      </c>
      <c r="J9" s="141">
        <f>'NE - D'!AA9</f>
        <v>9</v>
      </c>
      <c r="K9" s="74">
        <f t="shared" si="0"/>
        <v>41</v>
      </c>
      <c r="L9" s="148">
        <f t="shared" si="0"/>
        <v>23</v>
      </c>
      <c r="M9" s="85">
        <f t="shared" si="1"/>
        <v>84.040999999999997</v>
      </c>
      <c r="N9" s="101">
        <f t="shared" si="2"/>
        <v>5</v>
      </c>
    </row>
    <row r="10" spans="1:14" ht="32.1" customHeight="1" thickBot="1" x14ac:dyDescent="0.3">
      <c r="A10" s="38">
        <v>6</v>
      </c>
      <c r="B10" s="6" t="s">
        <v>50</v>
      </c>
      <c r="C10" s="73">
        <f>'NE - A'!X10</f>
        <v>12</v>
      </c>
      <c r="D10" s="138">
        <f>'NE - A'!AA10</f>
        <v>9</v>
      </c>
      <c r="E10" s="79">
        <f>'NE - B'!X10</f>
        <v>9</v>
      </c>
      <c r="F10" s="138">
        <f>'NE - B'!AA10</f>
        <v>4</v>
      </c>
      <c r="G10" s="79">
        <f>'NE - C'!X10</f>
        <v>4</v>
      </c>
      <c r="H10" s="138">
        <f>'NE - C'!AA10</f>
        <v>8</v>
      </c>
      <c r="I10" s="79">
        <f>'NE - D'!X10</f>
        <v>13</v>
      </c>
      <c r="J10" s="141">
        <f>'NE - D'!AA10</f>
        <v>5</v>
      </c>
      <c r="K10" s="74">
        <f t="shared" si="0"/>
        <v>38</v>
      </c>
      <c r="L10" s="148">
        <f t="shared" si="0"/>
        <v>26</v>
      </c>
      <c r="M10" s="85">
        <f t="shared" si="1"/>
        <v>24.038</v>
      </c>
      <c r="N10" s="101">
        <f t="shared" si="2"/>
        <v>9</v>
      </c>
    </row>
    <row r="11" spans="1:14" ht="32.1" customHeight="1" thickBot="1" x14ac:dyDescent="0.3">
      <c r="A11" s="38">
        <v>7</v>
      </c>
      <c r="B11" s="6" t="s">
        <v>52</v>
      </c>
      <c r="C11" s="73">
        <f>'NE - A'!X11</f>
        <v>36</v>
      </c>
      <c r="D11" s="138">
        <f>'NE - A'!AA11</f>
        <v>1</v>
      </c>
      <c r="E11" s="79">
        <f>'NE - B'!X11</f>
        <v>6</v>
      </c>
      <c r="F11" s="138">
        <f>'NE - B'!AA11</f>
        <v>9</v>
      </c>
      <c r="G11" s="79">
        <f>'NE - C'!X11</f>
        <v>4</v>
      </c>
      <c r="H11" s="138">
        <f>'NE - C'!AA11</f>
        <v>5</v>
      </c>
      <c r="I11" s="79">
        <f>'NE - D'!X11</f>
        <v>12</v>
      </c>
      <c r="J11" s="141">
        <f>'NE - D'!AA11</f>
        <v>6</v>
      </c>
      <c r="K11" s="74">
        <f t="shared" si="0"/>
        <v>58</v>
      </c>
      <c r="L11" s="148">
        <f t="shared" si="0"/>
        <v>21</v>
      </c>
      <c r="M11" s="85">
        <f t="shared" si="1"/>
        <v>96.058000000000007</v>
      </c>
      <c r="N11" s="101">
        <f t="shared" si="2"/>
        <v>4</v>
      </c>
    </row>
    <row r="12" spans="1:14" ht="32.1" customHeight="1" thickBot="1" x14ac:dyDescent="0.3">
      <c r="A12" s="38">
        <v>8</v>
      </c>
      <c r="B12" s="6" t="s">
        <v>54</v>
      </c>
      <c r="C12" s="73">
        <f>'NE - A'!X12</f>
        <v>27</v>
      </c>
      <c r="D12" s="138">
        <f>'NE - A'!AA12</f>
        <v>3</v>
      </c>
      <c r="E12" s="79">
        <f>'NE - B'!X12</f>
        <v>12</v>
      </c>
      <c r="F12" s="138">
        <f>'NE - B'!AA12</f>
        <v>2</v>
      </c>
      <c r="G12" s="79">
        <f>'NE - C'!X12</f>
        <v>4</v>
      </c>
      <c r="H12" s="138">
        <f>'NE - C'!AA12</f>
        <v>6.5</v>
      </c>
      <c r="I12" s="79">
        <f>'NE - D'!X12</f>
        <v>12</v>
      </c>
      <c r="J12" s="141">
        <f>'NE - D'!AA12</f>
        <v>7</v>
      </c>
      <c r="K12" s="74">
        <f t="shared" si="0"/>
        <v>55</v>
      </c>
      <c r="L12" s="148">
        <f t="shared" si="0"/>
        <v>18.5</v>
      </c>
      <c r="M12" s="85">
        <f t="shared" si="1"/>
        <v>108.05500000000001</v>
      </c>
      <c r="N12" s="101">
        <f t="shared" si="2"/>
        <v>3</v>
      </c>
    </row>
    <row r="13" spans="1:14" ht="32.1" customHeight="1" thickBot="1" x14ac:dyDescent="0.3">
      <c r="A13" s="38">
        <v>9</v>
      </c>
      <c r="B13" s="6" t="s">
        <v>56</v>
      </c>
      <c r="C13" s="73">
        <f>'NE - A'!X13</f>
        <v>17</v>
      </c>
      <c r="D13" s="138">
        <f>'NE - A'!AA13</f>
        <v>7</v>
      </c>
      <c r="E13" s="79">
        <f>'NE - B'!X13</f>
        <v>13</v>
      </c>
      <c r="F13" s="138">
        <f>'NE - B'!AA13</f>
        <v>3</v>
      </c>
      <c r="G13" s="79">
        <f>'NE - C'!X13</f>
        <v>7</v>
      </c>
      <c r="H13" s="138">
        <f>'NE - C'!AA13</f>
        <v>3</v>
      </c>
      <c r="I13" s="79">
        <f>'NE - D'!X13</f>
        <v>25</v>
      </c>
      <c r="J13" s="141">
        <f>'NE - D'!AA13</f>
        <v>1</v>
      </c>
      <c r="K13" s="74">
        <f t="shared" si="0"/>
        <v>62</v>
      </c>
      <c r="L13" s="148">
        <f t="shared" si="0"/>
        <v>14</v>
      </c>
      <c r="M13" s="85">
        <f t="shared" si="1"/>
        <v>132.06200000000001</v>
      </c>
      <c r="N13" s="101">
        <f t="shared" si="2"/>
        <v>1</v>
      </c>
    </row>
    <row r="14" spans="1:14" ht="32.1" customHeight="1" x14ac:dyDescent="0.25">
      <c r="A14" s="38">
        <v>10</v>
      </c>
      <c r="B14" s="6" t="s">
        <v>58</v>
      </c>
      <c r="C14" s="73">
        <f>'NE - A'!X14</f>
        <v>17</v>
      </c>
      <c r="D14" s="138">
        <f>'NE - A'!AA14</f>
        <v>6</v>
      </c>
      <c r="E14" s="79">
        <f>'NE - B'!X14</f>
        <v>7</v>
      </c>
      <c r="F14" s="138">
        <f>'NE - B'!AA14</f>
        <v>7</v>
      </c>
      <c r="G14" s="79">
        <f>'NE - C'!X14</f>
        <v>4</v>
      </c>
      <c r="H14" s="138">
        <f>'NE - C'!AA14</f>
        <v>6.5</v>
      </c>
      <c r="I14" s="79">
        <f>'NE - D'!X14</f>
        <v>15</v>
      </c>
      <c r="J14" s="141">
        <f>'NE - D'!AA14</f>
        <v>4</v>
      </c>
      <c r="K14" s="74">
        <f t="shared" si="0"/>
        <v>43</v>
      </c>
      <c r="L14" s="148">
        <f t="shared" si="0"/>
        <v>23.5</v>
      </c>
      <c r="M14" s="85">
        <f t="shared" si="1"/>
        <v>72.043000000000006</v>
      </c>
      <c r="N14" s="101">
        <f t="shared" si="2"/>
        <v>6</v>
      </c>
    </row>
    <row r="15" spans="1:14" ht="35.25" hidden="1" customHeight="1" x14ac:dyDescent="0.25">
      <c r="A15" s="38">
        <v>11</v>
      </c>
      <c r="B15" s="56"/>
      <c r="C15" s="77">
        <f>'SO - A'!X15</f>
        <v>-10</v>
      </c>
      <c r="D15" s="27">
        <f>'SO - A'!Y15</f>
        <v>57.5</v>
      </c>
      <c r="E15" s="80">
        <f>'SO - B'!X15</f>
        <v>-10</v>
      </c>
      <c r="F15" s="27">
        <f>'SO - B'!Y15</f>
        <v>57.5</v>
      </c>
      <c r="G15" s="80">
        <f>'SO - C'!X15</f>
        <v>-10</v>
      </c>
      <c r="H15" s="27">
        <f>'SO - C'!Y15</f>
        <v>57.5</v>
      </c>
      <c r="I15" s="80">
        <f>'SO - D'!X15</f>
        <v>-10</v>
      </c>
      <c r="J15" s="142">
        <f>'SO - D'!Y15</f>
        <v>57.5</v>
      </c>
      <c r="K15" s="74">
        <f t="shared" si="0"/>
        <v>-40</v>
      </c>
      <c r="L15" s="145">
        <f t="shared" si="0"/>
        <v>230</v>
      </c>
      <c r="M15" s="85">
        <f t="shared" si="1"/>
        <v>-0.04</v>
      </c>
      <c r="N15" s="101">
        <f t="shared" si="2"/>
        <v>11.5</v>
      </c>
    </row>
    <row r="16" spans="1:14" ht="35.25" hidden="1" customHeight="1" thickBot="1" x14ac:dyDescent="0.3">
      <c r="A16" s="39">
        <v>12</v>
      </c>
      <c r="B16" s="53"/>
      <c r="C16" s="78">
        <f>'SO - A'!X16</f>
        <v>-10</v>
      </c>
      <c r="D16" s="139">
        <f>'SO - A'!Y16</f>
        <v>57.5</v>
      </c>
      <c r="E16" s="81">
        <f>'SO - B'!X16</f>
        <v>-10</v>
      </c>
      <c r="F16" s="139">
        <f>'SO - B'!Y16</f>
        <v>57.5</v>
      </c>
      <c r="G16" s="81">
        <f>'SO - C'!X16</f>
        <v>-10</v>
      </c>
      <c r="H16" s="139">
        <f>'SO - C'!Y16</f>
        <v>57.5</v>
      </c>
      <c r="I16" s="81">
        <f>'SO - D'!X16</f>
        <v>-10</v>
      </c>
      <c r="J16" s="143">
        <f>'SO - D'!Y16</f>
        <v>57.5</v>
      </c>
      <c r="K16" s="75">
        <f t="shared" si="0"/>
        <v>-40</v>
      </c>
      <c r="L16" s="146">
        <f t="shared" si="0"/>
        <v>230</v>
      </c>
      <c r="M16" s="89">
        <f t="shared" si="1"/>
        <v>-0.04</v>
      </c>
      <c r="N16" s="102">
        <f t="shared" si="2"/>
        <v>11.5</v>
      </c>
    </row>
  </sheetData>
  <mergeCells count="7">
    <mergeCell ref="I3:J3"/>
    <mergeCell ref="K3:L3"/>
    <mergeCell ref="A3:A4"/>
    <mergeCell ref="B3:B4"/>
    <mergeCell ref="C3:D3"/>
    <mergeCell ref="E3:F3"/>
    <mergeCell ref="G3:H3"/>
  </mergeCells>
  <pageMargins left="0.7" right="0.7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workbookViewId="0">
      <selection activeCell="O3" sqref="O3"/>
    </sheetView>
  </sheetViews>
  <sheetFormatPr defaultRowHeight="15" x14ac:dyDescent="0.25"/>
  <cols>
    <col min="1" max="1" width="5.28515625" customWidth="1"/>
    <col min="2" max="2" width="22.5703125" customWidth="1"/>
    <col min="3" max="3" width="10" customWidth="1"/>
    <col min="4" max="4" width="10.5703125" style="18" customWidth="1"/>
    <col min="5" max="5" width="10" customWidth="1"/>
    <col min="6" max="6" width="10" style="18" customWidth="1"/>
    <col min="7" max="7" width="10.7109375" customWidth="1"/>
    <col min="8" max="8" width="11.7109375" style="18" customWidth="1"/>
    <col min="9" max="9" width="19.85546875" hidden="1" customWidth="1"/>
    <col min="10" max="10" width="13.85546875" customWidth="1"/>
    <col min="11" max="12" width="5.28515625" customWidth="1"/>
    <col min="13" max="13" width="5.85546875" customWidth="1"/>
    <col min="14" max="14" width="6.42578125" customWidth="1"/>
    <col min="15" max="16" width="6.5703125" customWidth="1"/>
    <col min="17" max="17" width="6" customWidth="1"/>
  </cols>
  <sheetData>
    <row r="1" spans="1:17" ht="26.25" x14ac:dyDescent="0.4">
      <c r="B1" s="10" t="s">
        <v>95</v>
      </c>
      <c r="Q1" s="1"/>
    </row>
    <row r="2" spans="1:17" ht="15.75" thickBot="1" x14ac:dyDescent="0.35">
      <c r="Q2" s="1"/>
    </row>
    <row r="3" spans="1:17" ht="30" customHeight="1" x14ac:dyDescent="0.25">
      <c r="A3" s="84" t="s">
        <v>14</v>
      </c>
      <c r="B3" s="51" t="s">
        <v>5</v>
      </c>
      <c r="C3" s="194" t="s">
        <v>20</v>
      </c>
      <c r="D3" s="188"/>
      <c r="E3" s="187" t="s">
        <v>21</v>
      </c>
      <c r="F3" s="188"/>
      <c r="G3" s="187" t="s">
        <v>23</v>
      </c>
      <c r="H3" s="197"/>
      <c r="I3" s="192"/>
      <c r="J3" s="195" t="s">
        <v>29</v>
      </c>
      <c r="K3" s="1"/>
      <c r="L3" s="1"/>
      <c r="M3" s="1"/>
      <c r="N3" s="1"/>
      <c r="O3" s="1"/>
      <c r="P3" s="1"/>
      <c r="Q3" s="1"/>
    </row>
    <row r="4" spans="1:17" ht="30" customHeight="1" thickBot="1" x14ac:dyDescent="0.3">
      <c r="A4" s="52" t="s">
        <v>7</v>
      </c>
      <c r="B4" s="53"/>
      <c r="C4" s="88" t="s">
        <v>27</v>
      </c>
      <c r="D4" s="154" t="s">
        <v>28</v>
      </c>
      <c r="E4" s="60" t="s">
        <v>27</v>
      </c>
      <c r="F4" s="154" t="s">
        <v>28</v>
      </c>
      <c r="G4" s="52" t="s">
        <v>15</v>
      </c>
      <c r="H4" s="144" t="s">
        <v>22</v>
      </c>
      <c r="I4" s="193"/>
      <c r="J4" s="196"/>
      <c r="K4" s="2"/>
      <c r="L4" s="2"/>
      <c r="M4" s="2"/>
      <c r="N4" s="2"/>
      <c r="O4" s="2"/>
      <c r="P4" s="1"/>
      <c r="Q4" s="2"/>
    </row>
    <row r="5" spans="1:17" ht="30" customHeight="1" thickBot="1" x14ac:dyDescent="0.4">
      <c r="A5" s="37">
        <v>9</v>
      </c>
      <c r="B5" s="5" t="s">
        <v>56</v>
      </c>
      <c r="C5" s="93">
        <f>'SO spolu'!K13</f>
        <v>71</v>
      </c>
      <c r="D5" s="155">
        <f>'SO spolu'!L13</f>
        <v>10</v>
      </c>
      <c r="E5" s="79">
        <f>'NE SPOLU'!K13</f>
        <v>62</v>
      </c>
      <c r="F5" s="155">
        <f>'NE SPOLU'!L13</f>
        <v>14</v>
      </c>
      <c r="G5" s="164">
        <f t="shared" ref="G5:G14" si="0">C5+E5</f>
        <v>133</v>
      </c>
      <c r="H5" s="160">
        <f t="shared" ref="H5:H14" si="1">D5+F5</f>
        <v>24</v>
      </c>
      <c r="I5" s="92">
        <f t="shared" ref="I5:I14" si="2">(COUNTIF(H$5:H$16,"&gt;"&amp;H5)*ROWS(H$5:H$16)+G5/1000)</f>
        <v>108.133</v>
      </c>
      <c r="J5" s="162">
        <v>1</v>
      </c>
      <c r="K5" s="11"/>
      <c r="L5" s="12"/>
      <c r="M5" s="3"/>
      <c r="N5" s="13"/>
      <c r="O5" s="14"/>
      <c r="P5" s="15"/>
      <c r="Q5" s="3"/>
    </row>
    <row r="6" spans="1:17" ht="30" customHeight="1" thickBot="1" x14ac:dyDescent="0.4">
      <c r="A6" s="38">
        <v>4</v>
      </c>
      <c r="B6" s="6" t="s">
        <v>46</v>
      </c>
      <c r="C6" s="94">
        <f>'SO spolu'!K8</f>
        <v>70</v>
      </c>
      <c r="D6" s="155">
        <f>'SO spolu'!L8</f>
        <v>13</v>
      </c>
      <c r="E6" s="79">
        <f>'NE SPOLU'!K8</f>
        <v>66</v>
      </c>
      <c r="F6" s="155">
        <f>'NE SPOLU'!L8</f>
        <v>17</v>
      </c>
      <c r="G6" s="165">
        <f t="shared" si="0"/>
        <v>136</v>
      </c>
      <c r="H6" s="161">
        <f t="shared" si="1"/>
        <v>30</v>
      </c>
      <c r="I6" s="92">
        <f t="shared" si="2"/>
        <v>96.135999999999996</v>
      </c>
      <c r="J6" s="163">
        <v>2</v>
      </c>
      <c r="K6" s="11"/>
      <c r="L6" s="3"/>
      <c r="M6" s="3"/>
      <c r="N6" s="13"/>
      <c r="O6" s="14"/>
      <c r="P6" s="16"/>
      <c r="Q6" s="3"/>
    </row>
    <row r="7" spans="1:17" ht="30" customHeight="1" thickBot="1" x14ac:dyDescent="0.4">
      <c r="A7" s="38">
        <v>7</v>
      </c>
      <c r="B7" s="6" t="s">
        <v>52</v>
      </c>
      <c r="C7" s="94">
        <f>'SO spolu'!K11</f>
        <v>57</v>
      </c>
      <c r="D7" s="155">
        <f>'SO spolu'!L11</f>
        <v>20</v>
      </c>
      <c r="E7" s="79">
        <f>'NE SPOLU'!K11</f>
        <v>58</v>
      </c>
      <c r="F7" s="155">
        <f>'NE SPOLU'!L11</f>
        <v>21</v>
      </c>
      <c r="G7" s="165">
        <f t="shared" si="0"/>
        <v>115</v>
      </c>
      <c r="H7" s="161">
        <f t="shared" si="1"/>
        <v>41</v>
      </c>
      <c r="I7" s="92">
        <f t="shared" si="2"/>
        <v>84.114999999999995</v>
      </c>
      <c r="J7" s="163">
        <f>IF(COUNTIF(E$5:E$16,E7)&gt;1,RANK(E7, E$5:E$16, 0) + (COUNT(E$5:E$16) + 1 - RANK(E7, E$5:E$16, 0) - RANK(E7, E$5:E$16, 1))/2,RANK(E7, E$5:E$16, 0) + (COUNT(E$5:E$16) + 1 - RANK(E7, E$5:E$16, 0) - RANK(E7, E$5:E$16, 1)))</f>
        <v>3</v>
      </c>
      <c r="K7" s="11"/>
      <c r="L7" s="3"/>
      <c r="M7" s="3"/>
      <c r="N7" s="13"/>
      <c r="O7" s="14"/>
      <c r="P7" s="16"/>
      <c r="Q7" s="3"/>
    </row>
    <row r="8" spans="1:17" ht="30" customHeight="1" thickBot="1" x14ac:dyDescent="0.4">
      <c r="A8" s="38">
        <v>8</v>
      </c>
      <c r="B8" s="6" t="s">
        <v>54</v>
      </c>
      <c r="C8" s="94">
        <f>'SO spolu'!K12</f>
        <v>44</v>
      </c>
      <c r="D8" s="155">
        <f>'SO spolu'!L12</f>
        <v>24.5</v>
      </c>
      <c r="E8" s="79">
        <f>'NE SPOLU'!K12</f>
        <v>55</v>
      </c>
      <c r="F8" s="155">
        <f>'NE SPOLU'!L12</f>
        <v>18.5</v>
      </c>
      <c r="G8" s="165">
        <f t="shared" si="0"/>
        <v>99</v>
      </c>
      <c r="H8" s="161">
        <f t="shared" si="1"/>
        <v>43</v>
      </c>
      <c r="I8" s="92">
        <f t="shared" si="2"/>
        <v>72.099000000000004</v>
      </c>
      <c r="J8" s="163">
        <f>IF(COUNTIF(E$5:E$16,E8)&gt;1,RANK(E8, E$5:E$16, 0) + (COUNT(E$5:E$16) + 1 - RANK(E8, E$5:E$16, 0) - RANK(E8, E$5:E$16, 1))/2,RANK(E8, E$5:E$16, 0) + (COUNT(E$5:E$16) + 1 - RANK(E8, E$5:E$16, 0) - RANK(E8, E$5:E$16, 1)))</f>
        <v>4</v>
      </c>
      <c r="K8" s="11"/>
      <c r="L8" s="3"/>
      <c r="M8" s="3"/>
      <c r="N8" s="13"/>
      <c r="O8" s="14"/>
      <c r="P8" s="16"/>
      <c r="Q8" s="3"/>
    </row>
    <row r="9" spans="1:17" ht="30" customHeight="1" thickBot="1" x14ac:dyDescent="0.4">
      <c r="A9" s="38">
        <v>5</v>
      </c>
      <c r="B9" s="6" t="s">
        <v>48</v>
      </c>
      <c r="C9" s="94">
        <f>'SO spolu'!K9</f>
        <v>58</v>
      </c>
      <c r="D9" s="155">
        <f>'SO spolu'!L9</f>
        <v>21</v>
      </c>
      <c r="E9" s="79">
        <f>'NE SPOLU'!K9</f>
        <v>41</v>
      </c>
      <c r="F9" s="155">
        <f>'NE SPOLU'!L9</f>
        <v>23</v>
      </c>
      <c r="G9" s="165">
        <f t="shared" si="0"/>
        <v>99</v>
      </c>
      <c r="H9" s="161">
        <f t="shared" si="1"/>
        <v>44</v>
      </c>
      <c r="I9" s="92">
        <f t="shared" si="2"/>
        <v>60.098999999999997</v>
      </c>
      <c r="J9" s="163">
        <v>5</v>
      </c>
      <c r="K9" s="11"/>
      <c r="L9" s="3"/>
      <c r="M9" s="3"/>
      <c r="N9" s="13"/>
      <c r="O9" s="14"/>
      <c r="P9" s="16"/>
      <c r="Q9" s="3"/>
    </row>
    <row r="10" spans="1:17" ht="30" customHeight="1" thickBot="1" x14ac:dyDescent="0.4">
      <c r="A10" s="38">
        <v>3</v>
      </c>
      <c r="B10" s="6" t="s">
        <v>44</v>
      </c>
      <c r="C10" s="94">
        <f>'SO spolu'!K7</f>
        <v>58</v>
      </c>
      <c r="D10" s="155">
        <f>'SO spolu'!L7</f>
        <v>22</v>
      </c>
      <c r="E10" s="79">
        <f>'NE SPOLU'!K7</f>
        <v>30</v>
      </c>
      <c r="F10" s="155">
        <f>'NE SPOLU'!L7</f>
        <v>26</v>
      </c>
      <c r="G10" s="165">
        <f t="shared" si="0"/>
        <v>88</v>
      </c>
      <c r="H10" s="161">
        <f t="shared" si="1"/>
        <v>48</v>
      </c>
      <c r="I10" s="92">
        <f t="shared" si="2"/>
        <v>48.088000000000001</v>
      </c>
      <c r="J10" s="163">
        <v>6</v>
      </c>
      <c r="K10" s="11"/>
      <c r="L10" s="3"/>
      <c r="M10" s="3"/>
      <c r="N10" s="13"/>
      <c r="O10" s="14"/>
      <c r="P10" s="16"/>
      <c r="Q10" s="3"/>
    </row>
    <row r="11" spans="1:17" ht="30" customHeight="1" thickBot="1" x14ac:dyDescent="0.4">
      <c r="A11" s="38">
        <v>1</v>
      </c>
      <c r="B11" s="6" t="s">
        <v>81</v>
      </c>
      <c r="C11" s="94">
        <f>'SO spolu'!K5</f>
        <v>53</v>
      </c>
      <c r="D11" s="155">
        <f>'SO spolu'!L5</f>
        <v>24.5</v>
      </c>
      <c r="E11" s="79">
        <f>'NE SPOLU'!K5</f>
        <v>48</v>
      </c>
      <c r="F11" s="155">
        <f>'NE SPOLU'!L5</f>
        <v>25</v>
      </c>
      <c r="G11" s="165">
        <f t="shared" si="0"/>
        <v>101</v>
      </c>
      <c r="H11" s="161">
        <f t="shared" si="1"/>
        <v>49.5</v>
      </c>
      <c r="I11" s="92">
        <f t="shared" si="2"/>
        <v>24.100999999999999</v>
      </c>
      <c r="J11" s="163">
        <v>7</v>
      </c>
      <c r="K11" s="11"/>
      <c r="L11" s="3"/>
      <c r="M11" s="3"/>
      <c r="N11" s="13"/>
      <c r="O11" s="14"/>
      <c r="P11" s="16"/>
      <c r="Q11" s="3"/>
    </row>
    <row r="12" spans="1:17" ht="30" customHeight="1" thickBot="1" x14ac:dyDescent="0.4">
      <c r="A12" s="38">
        <v>6</v>
      </c>
      <c r="B12" s="6" t="s">
        <v>50</v>
      </c>
      <c r="C12" s="94">
        <f>'SO spolu'!K10</f>
        <v>54</v>
      </c>
      <c r="D12" s="155">
        <f>'SO spolu'!L10</f>
        <v>23.5</v>
      </c>
      <c r="E12" s="79">
        <f>'NE SPOLU'!K10</f>
        <v>38</v>
      </c>
      <c r="F12" s="155">
        <f>'NE SPOLU'!L10</f>
        <v>26</v>
      </c>
      <c r="G12" s="165">
        <f t="shared" si="0"/>
        <v>92</v>
      </c>
      <c r="H12" s="161">
        <f t="shared" si="1"/>
        <v>49.5</v>
      </c>
      <c r="I12" s="92">
        <f t="shared" si="2"/>
        <v>24.091999999999999</v>
      </c>
      <c r="J12" s="163">
        <v>8</v>
      </c>
      <c r="K12" s="11"/>
      <c r="L12" s="3"/>
      <c r="M12" s="3"/>
      <c r="N12" s="13"/>
      <c r="O12" s="14"/>
      <c r="P12" s="16"/>
      <c r="Q12" s="3"/>
    </row>
    <row r="13" spans="1:17" ht="30" customHeight="1" thickBot="1" x14ac:dyDescent="0.4">
      <c r="A13" s="38">
        <v>10</v>
      </c>
      <c r="B13" s="6" t="s">
        <v>58</v>
      </c>
      <c r="C13" s="94">
        <f>'SO spolu'!K14</f>
        <v>34</v>
      </c>
      <c r="D13" s="155">
        <f>'SO spolu'!L14</f>
        <v>31.5</v>
      </c>
      <c r="E13" s="79">
        <f>'NE SPOLU'!K14</f>
        <v>43</v>
      </c>
      <c r="F13" s="155">
        <f>'NE SPOLU'!L14</f>
        <v>23.5</v>
      </c>
      <c r="G13" s="165">
        <f t="shared" si="0"/>
        <v>77</v>
      </c>
      <c r="H13" s="161">
        <f t="shared" si="1"/>
        <v>55</v>
      </c>
      <c r="I13" s="92">
        <f t="shared" si="2"/>
        <v>12.077</v>
      </c>
      <c r="J13" s="163">
        <v>9</v>
      </c>
      <c r="K13" s="11"/>
      <c r="L13" s="3"/>
      <c r="M13" s="3"/>
      <c r="N13" s="13"/>
      <c r="O13" s="14"/>
      <c r="P13" s="16"/>
      <c r="Q13" s="3"/>
    </row>
    <row r="14" spans="1:17" ht="30" customHeight="1" x14ac:dyDescent="0.35">
      <c r="A14" s="38">
        <v>2</v>
      </c>
      <c r="B14" s="6" t="s">
        <v>42</v>
      </c>
      <c r="C14" s="94">
        <f>'SO spolu'!K6</f>
        <v>47</v>
      </c>
      <c r="D14" s="155">
        <f>'SO spolu'!L6</f>
        <v>30</v>
      </c>
      <c r="E14" s="79">
        <f>'NE SPOLU'!K6</f>
        <v>43</v>
      </c>
      <c r="F14" s="155">
        <f>'NE SPOLU'!L6</f>
        <v>26</v>
      </c>
      <c r="G14" s="165">
        <f t="shared" si="0"/>
        <v>90</v>
      </c>
      <c r="H14" s="161">
        <f t="shared" si="1"/>
        <v>56</v>
      </c>
      <c r="I14" s="92">
        <f t="shared" si="2"/>
        <v>0.09</v>
      </c>
      <c r="J14" s="163">
        <v>10</v>
      </c>
      <c r="K14" s="11"/>
      <c r="L14" s="3"/>
      <c r="M14" s="3"/>
      <c r="N14" s="13"/>
      <c r="O14" s="14"/>
      <c r="P14" s="16"/>
      <c r="Q14" s="3"/>
    </row>
    <row r="15" spans="1:17" ht="35.25" hidden="1" customHeight="1" x14ac:dyDescent="0.35">
      <c r="A15" s="38">
        <v>11</v>
      </c>
      <c r="B15" s="59"/>
      <c r="C15" s="94">
        <f>'SO spolu'!K15</f>
        <v>-40</v>
      </c>
      <c r="D15" s="156">
        <f>'SO spolu'!N15</f>
        <v>11.5</v>
      </c>
      <c r="E15" s="86">
        <f>'NE SPOLU'!K15</f>
        <v>-40</v>
      </c>
      <c r="F15" s="156">
        <f>'NE SPOLU'!N15</f>
        <v>11.5</v>
      </c>
      <c r="G15" s="95">
        <f t="shared" ref="G15:G16" si="3">C15+E15</f>
        <v>-80</v>
      </c>
      <c r="H15" s="158">
        <f t="shared" ref="H15:H16" si="4">D15+F15</f>
        <v>23</v>
      </c>
      <c r="I15" s="92">
        <f t="shared" ref="I15:I16" si="5">(COUNTIF(H$5:H$16,"&gt;"&amp;H15)*ROWS(H$5:H$16)+G15/1000)</f>
        <v>119.92</v>
      </c>
      <c r="J15" s="96">
        <f t="shared" ref="J15:J16" si="6">IF(COUNTIF(E$5:E$16,E15)&gt;1,RANK(E15, E$5:E$16, 0) + (COUNT(E$5:E$16) + 1 - RANK(E15, E$5:E$16, 0) - RANK(E15, E$5:E$16, 1))/2,RANK(E15, E$5:E$16, 0) + (COUNT(E$5:E$16) + 1 - RANK(E15, E$5:E$16, 0) - RANK(E15, E$5:E$16, 1)))</f>
        <v>11.5</v>
      </c>
      <c r="K15" s="11"/>
      <c r="L15" s="3"/>
      <c r="M15" s="3"/>
      <c r="N15" s="13"/>
      <c r="O15" s="14"/>
      <c r="P15" s="16"/>
      <c r="Q15" s="3"/>
    </row>
    <row r="16" spans="1:17" ht="35.25" hidden="1" customHeight="1" thickBot="1" x14ac:dyDescent="0.4">
      <c r="A16" s="39">
        <v>12</v>
      </c>
      <c r="B16" s="55"/>
      <c r="C16" s="97">
        <f>'SO spolu'!K16</f>
        <v>-40</v>
      </c>
      <c r="D16" s="157">
        <f>'SO spolu'!N16</f>
        <v>11.5</v>
      </c>
      <c r="E16" s="87">
        <f>'NE SPOLU'!K16</f>
        <v>-40</v>
      </c>
      <c r="F16" s="157">
        <f>'NE SPOLU'!N16</f>
        <v>11.5</v>
      </c>
      <c r="G16" s="98">
        <f t="shared" si="3"/>
        <v>-80</v>
      </c>
      <c r="H16" s="159">
        <f t="shared" si="4"/>
        <v>23</v>
      </c>
      <c r="I16" s="92">
        <f t="shared" si="5"/>
        <v>119.92</v>
      </c>
      <c r="J16" s="99">
        <f t="shared" si="6"/>
        <v>11.5</v>
      </c>
      <c r="K16" s="11"/>
      <c r="L16" s="3"/>
      <c r="M16" s="3"/>
      <c r="N16" s="13"/>
      <c r="O16" s="14"/>
      <c r="P16" s="16"/>
      <c r="Q16" s="3"/>
    </row>
  </sheetData>
  <sortState ref="A5:J14">
    <sortCondition ref="H5:H14"/>
    <sortCondition descending="1" ref="G5:G14"/>
  </sortState>
  <mergeCells count="5">
    <mergeCell ref="I3:I4"/>
    <mergeCell ref="C3:D3"/>
    <mergeCell ref="E3:F3"/>
    <mergeCell ref="J3:J4"/>
    <mergeCell ref="G3:H3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opLeftCell="A4" workbookViewId="0">
      <selection activeCell="X6" sqref="X6"/>
    </sheetView>
  </sheetViews>
  <sheetFormatPr defaultRowHeight="16.5" x14ac:dyDescent="0.35"/>
  <cols>
    <col min="1" max="1" width="4.28515625" customWidth="1"/>
    <col min="2" max="2" width="9.42578125" customWidth="1"/>
    <col min="3" max="3" width="22.5703125" customWidth="1"/>
    <col min="4" max="4" width="4" style="17" customWidth="1"/>
    <col min="5" max="5" width="5" customWidth="1"/>
    <col min="6" max="6" width="3.85546875" style="44" hidden="1" customWidth="1"/>
    <col min="7" max="9" width="5" customWidth="1"/>
    <col min="10" max="10" width="9.140625" style="44" hidden="1" customWidth="1"/>
    <col min="11" max="11" width="5" customWidth="1"/>
    <col min="12" max="12" width="4.28515625" customWidth="1"/>
    <col min="13" max="13" width="5" customWidth="1"/>
    <col min="14" max="14" width="7.140625" style="44" hidden="1" customWidth="1"/>
    <col min="15" max="15" width="5" customWidth="1"/>
    <col min="16" max="16" width="4.42578125" customWidth="1"/>
    <col min="17" max="17" width="5" customWidth="1"/>
    <col min="18" max="18" width="3.85546875" style="44" hidden="1" customWidth="1"/>
    <col min="19" max="19" width="5" customWidth="1"/>
    <col min="20" max="20" width="4.5703125" customWidth="1"/>
    <col min="21" max="21" width="5.140625" customWidth="1"/>
    <col min="22" max="22" width="5.140625" style="44" hidden="1" customWidth="1"/>
    <col min="23" max="23" width="5.7109375" customWidth="1"/>
    <col min="24" max="24" width="5.85546875" customWidth="1"/>
    <col min="25" max="25" width="7" customWidth="1"/>
    <col min="26" max="26" width="0" hidden="1" customWidth="1"/>
    <col min="27" max="27" width="6.5703125" customWidth="1"/>
  </cols>
  <sheetData>
    <row r="1" spans="1:30" ht="29.25" customHeight="1" x14ac:dyDescent="0.4">
      <c r="C1" s="10" t="s">
        <v>32</v>
      </c>
    </row>
    <row r="2" spans="1:30" ht="17.100000000000001" thickBot="1" x14ac:dyDescent="0.45"/>
    <row r="3" spans="1:30" ht="24" customHeight="1" thickBot="1" x14ac:dyDescent="0.3">
      <c r="A3" s="170" t="s">
        <v>14</v>
      </c>
      <c r="B3" s="172" t="s">
        <v>5</v>
      </c>
      <c r="C3" s="174" t="s">
        <v>6</v>
      </c>
      <c r="D3" s="166" t="s">
        <v>0</v>
      </c>
      <c r="E3" s="167"/>
      <c r="F3" s="167"/>
      <c r="G3" s="169"/>
      <c r="H3" s="166" t="s">
        <v>1</v>
      </c>
      <c r="I3" s="167"/>
      <c r="J3" s="167"/>
      <c r="K3" s="169"/>
      <c r="L3" s="166" t="s">
        <v>2</v>
      </c>
      <c r="M3" s="167"/>
      <c r="N3" s="167"/>
      <c r="O3" s="169"/>
      <c r="P3" s="166" t="s">
        <v>3</v>
      </c>
      <c r="Q3" s="167"/>
      <c r="R3" s="167"/>
      <c r="S3" s="169"/>
      <c r="T3" s="166" t="s">
        <v>30</v>
      </c>
      <c r="U3" s="167"/>
      <c r="V3" s="167"/>
      <c r="W3" s="167"/>
      <c r="X3" s="166" t="s">
        <v>8</v>
      </c>
      <c r="Y3" s="168"/>
      <c r="Z3" s="50"/>
      <c r="AA3" s="166" t="s">
        <v>11</v>
      </c>
      <c r="AB3" s="169"/>
    </row>
    <row r="4" spans="1:30" ht="20.100000000000001" customHeight="1" thickBot="1" x14ac:dyDescent="0.3">
      <c r="A4" s="171"/>
      <c r="B4" s="173"/>
      <c r="C4" s="175"/>
      <c r="D4" s="43" t="s">
        <v>13</v>
      </c>
      <c r="E4" s="40" t="s">
        <v>15</v>
      </c>
      <c r="F4" s="45"/>
      <c r="G4" s="42" t="s">
        <v>12</v>
      </c>
      <c r="H4" s="40" t="s">
        <v>13</v>
      </c>
      <c r="I4" s="40" t="s">
        <v>15</v>
      </c>
      <c r="J4" s="45"/>
      <c r="K4" s="42" t="s">
        <v>12</v>
      </c>
      <c r="L4" s="42" t="s">
        <v>13</v>
      </c>
      <c r="M4" s="43" t="s">
        <v>15</v>
      </c>
      <c r="N4" s="45"/>
      <c r="O4" s="42" t="s">
        <v>12</v>
      </c>
      <c r="P4" s="42" t="s">
        <v>13</v>
      </c>
      <c r="Q4" s="43" t="s">
        <v>15</v>
      </c>
      <c r="R4" s="45"/>
      <c r="S4" s="42" t="s">
        <v>12</v>
      </c>
      <c r="T4" s="40" t="s">
        <v>13</v>
      </c>
      <c r="U4" s="40" t="s">
        <v>15</v>
      </c>
      <c r="V4" s="45"/>
      <c r="W4" s="41" t="s">
        <v>12</v>
      </c>
      <c r="X4" s="61" t="s">
        <v>9</v>
      </c>
      <c r="Y4" s="62" t="s">
        <v>12</v>
      </c>
      <c r="Z4" s="63"/>
      <c r="AA4" s="67" t="s">
        <v>4</v>
      </c>
      <c r="AB4" s="68" t="s">
        <v>10</v>
      </c>
    </row>
    <row r="5" spans="1:30" ht="35.25" customHeight="1" thickBot="1" x14ac:dyDescent="0.35">
      <c r="A5" s="37">
        <v>1</v>
      </c>
      <c r="B5" s="5" t="s">
        <v>40</v>
      </c>
      <c r="C5" s="4" t="s">
        <v>60</v>
      </c>
      <c r="D5" s="127">
        <v>9</v>
      </c>
      <c r="E5" s="135">
        <v>1</v>
      </c>
      <c r="F5" s="104">
        <f t="shared" ref="F5:F16" si="0">COUNTIF(E$5:E$16,"&lt;"&amp;E5)*ROWS(E$5:E$16)</f>
        <v>48</v>
      </c>
      <c r="G5" s="123">
        <f t="shared" ref="G5:G16" si="1">IF(COUNTIF(F$5:F$16,F5)&gt;1,RANK(F5, F$5:F$16, 0) + (COUNT(F$5:F$16) + 1 - RANK(F5, F$5:F$16, 0) - RANK(F5, F$5:F$16, 1))/2,RANK(F5, F$5:F$16, 0) + (COUNT(F$5:F$16) + 1 - RANK(F5, F$5:F$16, 0) - RANK(F5, F$5:F$16, 1)))</f>
        <v>6.5</v>
      </c>
      <c r="H5" s="114">
        <v>2</v>
      </c>
      <c r="I5" s="21">
        <v>3</v>
      </c>
      <c r="J5" s="46">
        <f t="shared" ref="J5:J16" si="2">COUNTIF(I$5:I$16,"&lt;"&amp;I5)*ROWS(I$5:I$16)</f>
        <v>120</v>
      </c>
      <c r="K5" s="123">
        <f t="shared" ref="K5:K16" si="3">IF(COUNTIF(J$5:J$16,J5)&gt;1,RANK(J5, J$5:J$16, 0) + (COUNT(J$5:J$16) + 1 - RANK(J5, J$5:J$16, 0) - RANK(J5, J$5:J$16, 1))/2,RANK(J5, J$5:J$16, 0) + (COUNT(J$5:J$16) + 1 - RANK(J5, J$5:J$16, 0) - RANK(J5, J$5:J$16, 1)))</f>
        <v>1.5</v>
      </c>
      <c r="L5" s="130">
        <v>6</v>
      </c>
      <c r="M5" s="21">
        <v>1</v>
      </c>
      <c r="N5" s="46">
        <f t="shared" ref="N5:N16" si="4">COUNTIF(M$5:M$16,"&lt;"&amp;M5)*ROWS(M$5:M$16)</f>
        <v>36</v>
      </c>
      <c r="O5" s="123">
        <f t="shared" ref="O5:O16" si="5">IF(COUNTIF(N$5:N$16,N5)&gt;1,RANK(N5, N$5:N$16, 0) + (COUNT(N$5:N$16) + 1 - RANK(N5, N$5:N$16, 0) - RANK(N5, N$5:N$16, 1))/2,RANK(N5, N$5:N$16, 0) + (COUNT(N$5:N$16) + 1 - RANK(N5, N$5:N$16, 0) - RANK(N5, N$5:N$16, 1)))</f>
        <v>7</v>
      </c>
      <c r="P5" s="131">
        <v>8</v>
      </c>
      <c r="Q5" s="21">
        <v>0</v>
      </c>
      <c r="R5" s="46">
        <f t="shared" ref="R5:R16" si="6">COUNTIF(Q$5:Q$16,"&lt;"&amp;Q5)*ROWS(Q$5:Q$16)</f>
        <v>24</v>
      </c>
      <c r="S5" s="123">
        <f t="shared" ref="S5:S16" si="7">IF(COUNTIF(R$5:R$16,R5)&gt;1,RANK(R5, R$5:R$16, 0) + (COUNT(R$5:R$16) + 1 - RANK(R5, R$5:R$16, 0) - RANK(R5, R$5:R$16, 1))/2,RANK(R5, R$5:R$16, 0) + (COUNT(R$5:R$16) + 1 - RANK(R5, R$5:R$16, 0) - RANK(R5, R$5:R$16, 1)))</f>
        <v>9</v>
      </c>
      <c r="T5" s="120">
        <v>3</v>
      </c>
      <c r="U5" s="21">
        <v>1</v>
      </c>
      <c r="V5" s="46">
        <f t="shared" ref="V5:V16" si="8">COUNTIF(U$5:U$16,"&lt;"&amp;U5)*ROWS(U$5:U$16)</f>
        <v>72</v>
      </c>
      <c r="W5" s="125">
        <f t="shared" ref="W5:W16" si="9">IF(COUNTIF(V$5:V$16,V5)&gt;1,RANK(V5, V$5:V$16, 0) + (COUNT(V$5:V$16) + 1 - RANK(V5, V$5:V$16, 0) - RANK(V5, V$5:V$16, 1))/2,RANK(V5, V$5:V$16, 0) + (COUNT(V$5:V$16) + 1 - RANK(V5, V$5:V$16, 0) - RANK(V5, V$5:V$16, 1)))</f>
        <v>4</v>
      </c>
      <c r="X5" s="35">
        <f>E5+I5+M5+Q5+U5</f>
        <v>6</v>
      </c>
      <c r="Y5" s="34">
        <f>SUM(G5,K5,O5,S5,W5)</f>
        <v>28</v>
      </c>
      <c r="Z5" s="64">
        <f t="shared" ref="Z5:Z16" si="10">COUNTIF(Y$5:Y$16,"&gt;"&amp;Y5)*ROWS(Y$5:Y$16)</f>
        <v>48</v>
      </c>
      <c r="AA5" s="69">
        <f t="shared" ref="AA5:AA16" si="11">IF(COUNTIF(Z$5:Z$16,Z5)&gt;1,RANK(Z5, Z$5:Z$16, 0) + (COUNT(Z$5:Z$16) + 1 - RANK(Z5, Z$5:Z$16, 0) - RANK(Z5, Z$5:Z$16, 1))/2,RANK(Z5, Z$5:Z$16, 0) + (COUNT(Z$5:Z$16) + 1 - RANK(Z5, Z$5:Z$16, 0) - RANK(Z5, Z$5:Z$16, 1)))</f>
        <v>7.5</v>
      </c>
      <c r="AB5" s="22"/>
      <c r="AD5" s="134"/>
    </row>
    <row r="6" spans="1:30" ht="35.25" customHeight="1" thickBot="1" x14ac:dyDescent="0.35">
      <c r="A6" s="38">
        <v>2</v>
      </c>
      <c r="B6" s="6" t="s">
        <v>61</v>
      </c>
      <c r="C6" s="8" t="s">
        <v>62</v>
      </c>
      <c r="D6" s="128">
        <v>10</v>
      </c>
      <c r="E6" s="136">
        <v>0</v>
      </c>
      <c r="F6" s="105">
        <f t="shared" si="0"/>
        <v>24</v>
      </c>
      <c r="G6" s="124">
        <f t="shared" si="1"/>
        <v>9.5</v>
      </c>
      <c r="H6" s="115">
        <v>1</v>
      </c>
      <c r="I6" s="24">
        <v>1</v>
      </c>
      <c r="J6" s="47">
        <f t="shared" si="2"/>
        <v>36</v>
      </c>
      <c r="K6" s="124">
        <f t="shared" si="3"/>
        <v>8</v>
      </c>
      <c r="L6" s="115">
        <v>3</v>
      </c>
      <c r="M6" s="24">
        <v>1</v>
      </c>
      <c r="N6" s="47">
        <f t="shared" si="4"/>
        <v>36</v>
      </c>
      <c r="O6" s="124">
        <f t="shared" si="5"/>
        <v>7</v>
      </c>
      <c r="P6" s="132">
        <v>6</v>
      </c>
      <c r="Q6" s="24">
        <v>1</v>
      </c>
      <c r="R6" s="47">
        <f t="shared" si="6"/>
        <v>60</v>
      </c>
      <c r="S6" s="124">
        <f t="shared" si="7"/>
        <v>5.5</v>
      </c>
      <c r="T6" s="132">
        <v>7</v>
      </c>
      <c r="U6" s="24">
        <v>0</v>
      </c>
      <c r="V6" s="47">
        <f t="shared" si="8"/>
        <v>24</v>
      </c>
      <c r="W6" s="126">
        <f t="shared" si="9"/>
        <v>8.5</v>
      </c>
      <c r="X6" s="35">
        <f t="shared" ref="X6:X14" si="12">E6+I6+M6+Q6+U6</f>
        <v>3</v>
      </c>
      <c r="Y6" s="34">
        <f t="shared" ref="Y6:Y16" si="13">SUM(G6,K6,O6,S6,W6)</f>
        <v>38.5</v>
      </c>
      <c r="Z6" s="65">
        <f t="shared" si="10"/>
        <v>24</v>
      </c>
      <c r="AA6" s="70">
        <f t="shared" si="11"/>
        <v>10</v>
      </c>
      <c r="AB6" s="26"/>
    </row>
    <row r="7" spans="1:30" ht="35.25" customHeight="1" thickBot="1" x14ac:dyDescent="0.35">
      <c r="A7" s="38">
        <v>3</v>
      </c>
      <c r="B7" s="6" t="s">
        <v>44</v>
      </c>
      <c r="C7" s="8" t="s">
        <v>63</v>
      </c>
      <c r="D7" s="107">
        <v>1</v>
      </c>
      <c r="E7" s="136">
        <v>3</v>
      </c>
      <c r="F7" s="105">
        <f t="shared" si="0"/>
        <v>120</v>
      </c>
      <c r="G7" s="124">
        <f t="shared" si="1"/>
        <v>1.5</v>
      </c>
      <c r="H7" s="129">
        <v>10</v>
      </c>
      <c r="I7" s="24">
        <v>1</v>
      </c>
      <c r="J7" s="47">
        <f t="shared" si="2"/>
        <v>36</v>
      </c>
      <c r="K7" s="124">
        <f t="shared" si="3"/>
        <v>8</v>
      </c>
      <c r="L7" s="129">
        <v>4</v>
      </c>
      <c r="M7" s="24">
        <v>1</v>
      </c>
      <c r="N7" s="47">
        <f t="shared" si="4"/>
        <v>36</v>
      </c>
      <c r="O7" s="124">
        <f t="shared" si="5"/>
        <v>7</v>
      </c>
      <c r="P7" s="133">
        <v>3</v>
      </c>
      <c r="Q7" s="24">
        <v>1</v>
      </c>
      <c r="R7" s="47">
        <f t="shared" si="6"/>
        <v>60</v>
      </c>
      <c r="S7" s="124">
        <f t="shared" si="7"/>
        <v>5.5</v>
      </c>
      <c r="T7" s="133">
        <v>10</v>
      </c>
      <c r="U7" s="24">
        <v>1</v>
      </c>
      <c r="V7" s="47">
        <f t="shared" si="8"/>
        <v>72</v>
      </c>
      <c r="W7" s="126">
        <f t="shared" si="9"/>
        <v>4</v>
      </c>
      <c r="X7" s="35">
        <f t="shared" si="12"/>
        <v>7</v>
      </c>
      <c r="Y7" s="34">
        <f t="shared" si="13"/>
        <v>26</v>
      </c>
      <c r="Z7" s="65">
        <f t="shared" si="10"/>
        <v>96</v>
      </c>
      <c r="AA7" s="70">
        <f t="shared" si="11"/>
        <v>4</v>
      </c>
      <c r="AB7" s="26"/>
    </row>
    <row r="8" spans="1:30" ht="35.25" customHeight="1" thickBot="1" x14ac:dyDescent="0.35">
      <c r="A8" s="38">
        <v>4</v>
      </c>
      <c r="B8" s="6" t="s">
        <v>46</v>
      </c>
      <c r="C8" s="8" t="s">
        <v>64</v>
      </c>
      <c r="D8" s="108">
        <v>2</v>
      </c>
      <c r="E8" s="136">
        <v>3</v>
      </c>
      <c r="F8" s="105">
        <f t="shared" si="0"/>
        <v>120</v>
      </c>
      <c r="G8" s="124">
        <f t="shared" si="1"/>
        <v>1.5</v>
      </c>
      <c r="H8" s="114">
        <v>9</v>
      </c>
      <c r="I8" s="24">
        <v>2</v>
      </c>
      <c r="J8" s="47">
        <f t="shared" si="2"/>
        <v>72</v>
      </c>
      <c r="K8" s="124">
        <f t="shared" si="3"/>
        <v>4.5</v>
      </c>
      <c r="L8" s="114">
        <v>8</v>
      </c>
      <c r="M8" s="24">
        <v>2</v>
      </c>
      <c r="N8" s="47">
        <f t="shared" si="4"/>
        <v>96</v>
      </c>
      <c r="O8" s="124">
        <f t="shared" si="5"/>
        <v>3.5</v>
      </c>
      <c r="P8" s="120">
        <v>4</v>
      </c>
      <c r="Q8" s="24">
        <v>0</v>
      </c>
      <c r="R8" s="47">
        <f t="shared" si="6"/>
        <v>24</v>
      </c>
      <c r="S8" s="124">
        <f t="shared" si="7"/>
        <v>9</v>
      </c>
      <c r="T8" s="120">
        <v>4</v>
      </c>
      <c r="U8" s="24">
        <v>0</v>
      </c>
      <c r="V8" s="47">
        <f t="shared" si="8"/>
        <v>24</v>
      </c>
      <c r="W8" s="126">
        <f t="shared" si="9"/>
        <v>8.5</v>
      </c>
      <c r="X8" s="35">
        <f t="shared" si="12"/>
        <v>7</v>
      </c>
      <c r="Y8" s="34">
        <f t="shared" si="13"/>
        <v>27</v>
      </c>
      <c r="Z8" s="65">
        <f t="shared" si="10"/>
        <v>84</v>
      </c>
      <c r="AA8" s="70">
        <f t="shared" si="11"/>
        <v>5</v>
      </c>
      <c r="AB8" s="26"/>
    </row>
    <row r="9" spans="1:30" ht="35.25" customHeight="1" thickBot="1" x14ac:dyDescent="0.35">
      <c r="A9" s="38">
        <v>5</v>
      </c>
      <c r="B9" s="6" t="s">
        <v>48</v>
      </c>
      <c r="C9" s="8" t="s">
        <v>65</v>
      </c>
      <c r="D9" s="108">
        <v>3</v>
      </c>
      <c r="E9" s="136">
        <v>2</v>
      </c>
      <c r="F9" s="105">
        <f t="shared" si="0"/>
        <v>96</v>
      </c>
      <c r="G9" s="124">
        <f t="shared" si="1"/>
        <v>3.5</v>
      </c>
      <c r="H9" s="129">
        <v>7</v>
      </c>
      <c r="I9" s="24">
        <v>0</v>
      </c>
      <c r="J9" s="47">
        <f t="shared" si="2"/>
        <v>24</v>
      </c>
      <c r="K9" s="124">
        <f t="shared" si="3"/>
        <v>10</v>
      </c>
      <c r="L9" s="114">
        <v>7</v>
      </c>
      <c r="M9" s="24">
        <v>5</v>
      </c>
      <c r="N9" s="47">
        <f t="shared" si="4"/>
        <v>120</v>
      </c>
      <c r="O9" s="124">
        <f t="shared" si="5"/>
        <v>1.5</v>
      </c>
      <c r="P9" s="120">
        <v>2</v>
      </c>
      <c r="Q9" s="24">
        <v>3</v>
      </c>
      <c r="R9" s="47">
        <f t="shared" si="6"/>
        <v>120</v>
      </c>
      <c r="S9" s="124">
        <f t="shared" si="7"/>
        <v>2</v>
      </c>
      <c r="T9" s="120">
        <v>9</v>
      </c>
      <c r="U9" s="24">
        <v>3</v>
      </c>
      <c r="V9" s="47">
        <f t="shared" si="8"/>
        <v>132</v>
      </c>
      <c r="W9" s="126">
        <f t="shared" si="9"/>
        <v>1</v>
      </c>
      <c r="X9" s="35">
        <f t="shared" si="12"/>
        <v>13</v>
      </c>
      <c r="Y9" s="34">
        <f t="shared" si="13"/>
        <v>18</v>
      </c>
      <c r="Z9" s="65">
        <f t="shared" si="10"/>
        <v>132</v>
      </c>
      <c r="AA9" s="70">
        <f t="shared" si="11"/>
        <v>1</v>
      </c>
      <c r="AB9" s="26"/>
    </row>
    <row r="10" spans="1:30" ht="35.25" customHeight="1" thickBot="1" x14ac:dyDescent="0.35">
      <c r="A10" s="38">
        <v>6</v>
      </c>
      <c r="B10" s="6" t="s">
        <v>50</v>
      </c>
      <c r="C10" s="8" t="s">
        <v>66</v>
      </c>
      <c r="D10" s="109">
        <v>4</v>
      </c>
      <c r="E10" s="24">
        <v>1</v>
      </c>
      <c r="F10" s="47">
        <f t="shared" si="0"/>
        <v>48</v>
      </c>
      <c r="G10" s="124">
        <f t="shared" si="1"/>
        <v>6.5</v>
      </c>
      <c r="H10" s="113">
        <v>8</v>
      </c>
      <c r="I10" s="24">
        <v>3</v>
      </c>
      <c r="J10" s="47">
        <f t="shared" si="2"/>
        <v>120</v>
      </c>
      <c r="K10" s="124">
        <f t="shared" si="3"/>
        <v>1.5</v>
      </c>
      <c r="L10" s="114">
        <v>1</v>
      </c>
      <c r="M10" s="24">
        <v>0</v>
      </c>
      <c r="N10" s="47">
        <f t="shared" si="4"/>
        <v>24</v>
      </c>
      <c r="O10" s="124">
        <f t="shared" si="5"/>
        <v>10</v>
      </c>
      <c r="P10" s="120">
        <v>10</v>
      </c>
      <c r="Q10" s="24">
        <v>4</v>
      </c>
      <c r="R10" s="47">
        <f t="shared" si="6"/>
        <v>132</v>
      </c>
      <c r="S10" s="124">
        <f t="shared" si="7"/>
        <v>1</v>
      </c>
      <c r="T10" s="120">
        <v>5</v>
      </c>
      <c r="U10" s="24">
        <v>0</v>
      </c>
      <c r="V10" s="47">
        <f t="shared" si="8"/>
        <v>24</v>
      </c>
      <c r="W10" s="126">
        <f t="shared" si="9"/>
        <v>8.5</v>
      </c>
      <c r="X10" s="35">
        <f t="shared" si="12"/>
        <v>8</v>
      </c>
      <c r="Y10" s="34">
        <f t="shared" si="13"/>
        <v>27.5</v>
      </c>
      <c r="Z10" s="65">
        <f t="shared" si="10"/>
        <v>72</v>
      </c>
      <c r="AA10" s="70">
        <f t="shared" si="11"/>
        <v>6</v>
      </c>
      <c r="AB10" s="26"/>
    </row>
    <row r="11" spans="1:30" ht="35.25" customHeight="1" thickBot="1" x14ac:dyDescent="0.35">
      <c r="A11" s="38">
        <v>7</v>
      </c>
      <c r="B11" s="6" t="s">
        <v>52</v>
      </c>
      <c r="C11" s="8" t="s">
        <v>67</v>
      </c>
      <c r="D11" s="109">
        <v>5</v>
      </c>
      <c r="E11" s="24">
        <v>0</v>
      </c>
      <c r="F11" s="47">
        <f t="shared" si="0"/>
        <v>24</v>
      </c>
      <c r="G11" s="124">
        <f t="shared" si="1"/>
        <v>9.5</v>
      </c>
      <c r="H11" s="113">
        <v>6</v>
      </c>
      <c r="I11" s="24">
        <v>2</v>
      </c>
      <c r="J11" s="47">
        <f t="shared" si="2"/>
        <v>72</v>
      </c>
      <c r="K11" s="124">
        <f t="shared" si="3"/>
        <v>4.5</v>
      </c>
      <c r="L11" s="114">
        <v>2</v>
      </c>
      <c r="M11" s="24">
        <v>1</v>
      </c>
      <c r="N11" s="47">
        <f t="shared" si="4"/>
        <v>36</v>
      </c>
      <c r="O11" s="124">
        <f t="shared" si="5"/>
        <v>7</v>
      </c>
      <c r="P11" s="120">
        <v>7</v>
      </c>
      <c r="Q11" s="24">
        <v>1</v>
      </c>
      <c r="R11" s="47">
        <f t="shared" si="6"/>
        <v>60</v>
      </c>
      <c r="S11" s="124">
        <f t="shared" si="7"/>
        <v>5.5</v>
      </c>
      <c r="T11" s="120">
        <v>8</v>
      </c>
      <c r="U11" s="24">
        <v>0</v>
      </c>
      <c r="V11" s="47">
        <f t="shared" si="8"/>
        <v>24</v>
      </c>
      <c r="W11" s="126">
        <f t="shared" si="9"/>
        <v>8.5</v>
      </c>
      <c r="X11" s="35">
        <f t="shared" si="12"/>
        <v>4</v>
      </c>
      <c r="Y11" s="34">
        <f t="shared" si="13"/>
        <v>35</v>
      </c>
      <c r="Z11" s="65">
        <f t="shared" si="10"/>
        <v>36</v>
      </c>
      <c r="AA11" s="70">
        <f t="shared" si="11"/>
        <v>9</v>
      </c>
      <c r="AB11" s="27"/>
    </row>
    <row r="12" spans="1:30" ht="35.25" customHeight="1" thickBot="1" x14ac:dyDescent="0.35">
      <c r="A12" s="38">
        <v>8</v>
      </c>
      <c r="B12" s="6" t="s">
        <v>54</v>
      </c>
      <c r="C12" s="8" t="s">
        <v>68</v>
      </c>
      <c r="D12" s="109">
        <v>6</v>
      </c>
      <c r="E12" s="24">
        <v>1</v>
      </c>
      <c r="F12" s="47">
        <f t="shared" si="0"/>
        <v>48</v>
      </c>
      <c r="G12" s="124">
        <f t="shared" si="1"/>
        <v>6.5</v>
      </c>
      <c r="H12" s="113">
        <v>5</v>
      </c>
      <c r="I12" s="24">
        <v>1</v>
      </c>
      <c r="J12" s="47">
        <f t="shared" si="2"/>
        <v>36</v>
      </c>
      <c r="K12" s="124">
        <f t="shared" si="3"/>
        <v>8</v>
      </c>
      <c r="L12" s="114">
        <v>9</v>
      </c>
      <c r="M12" s="24">
        <v>5</v>
      </c>
      <c r="N12" s="47">
        <f t="shared" si="4"/>
        <v>120</v>
      </c>
      <c r="O12" s="124">
        <f t="shared" si="5"/>
        <v>1.5</v>
      </c>
      <c r="P12" s="120">
        <v>1</v>
      </c>
      <c r="Q12" s="24">
        <v>2</v>
      </c>
      <c r="R12" s="47">
        <f t="shared" si="6"/>
        <v>108</v>
      </c>
      <c r="S12" s="124">
        <f t="shared" si="7"/>
        <v>3</v>
      </c>
      <c r="T12" s="120">
        <v>6</v>
      </c>
      <c r="U12" s="24">
        <v>1</v>
      </c>
      <c r="V12" s="47">
        <f t="shared" si="8"/>
        <v>72</v>
      </c>
      <c r="W12" s="126">
        <f t="shared" si="9"/>
        <v>4</v>
      </c>
      <c r="X12" s="35">
        <f t="shared" si="12"/>
        <v>10</v>
      </c>
      <c r="Y12" s="34">
        <f t="shared" si="13"/>
        <v>23</v>
      </c>
      <c r="Z12" s="65">
        <f t="shared" si="10"/>
        <v>120</v>
      </c>
      <c r="AA12" s="70">
        <f t="shared" si="11"/>
        <v>2</v>
      </c>
      <c r="AB12" s="27"/>
    </row>
    <row r="13" spans="1:30" ht="35.25" customHeight="1" thickBot="1" x14ac:dyDescent="0.35">
      <c r="A13" s="38">
        <v>9</v>
      </c>
      <c r="B13" s="6" t="s">
        <v>56</v>
      </c>
      <c r="C13" s="8" t="s">
        <v>69</v>
      </c>
      <c r="D13" s="109">
        <v>7</v>
      </c>
      <c r="E13" s="24">
        <v>1</v>
      </c>
      <c r="F13" s="47">
        <f t="shared" si="0"/>
        <v>48</v>
      </c>
      <c r="G13" s="124">
        <f t="shared" si="1"/>
        <v>6.5</v>
      </c>
      <c r="H13" s="113">
        <v>4</v>
      </c>
      <c r="I13" s="24">
        <v>2</v>
      </c>
      <c r="J13" s="47">
        <f t="shared" si="2"/>
        <v>72</v>
      </c>
      <c r="K13" s="124">
        <f t="shared" si="3"/>
        <v>4.5</v>
      </c>
      <c r="L13" s="114">
        <v>10</v>
      </c>
      <c r="M13" s="24">
        <v>2</v>
      </c>
      <c r="N13" s="47">
        <f t="shared" si="4"/>
        <v>96</v>
      </c>
      <c r="O13" s="124">
        <f t="shared" si="5"/>
        <v>3.5</v>
      </c>
      <c r="P13" s="120">
        <v>5</v>
      </c>
      <c r="Q13" s="24">
        <v>1</v>
      </c>
      <c r="R13" s="47">
        <f t="shared" si="6"/>
        <v>60</v>
      </c>
      <c r="S13" s="124">
        <f t="shared" si="7"/>
        <v>5.5</v>
      </c>
      <c r="T13" s="120">
        <v>1</v>
      </c>
      <c r="U13" s="24">
        <v>1</v>
      </c>
      <c r="V13" s="47">
        <f t="shared" si="8"/>
        <v>72</v>
      </c>
      <c r="W13" s="126">
        <f t="shared" si="9"/>
        <v>4</v>
      </c>
      <c r="X13" s="35">
        <f t="shared" si="12"/>
        <v>7</v>
      </c>
      <c r="Y13" s="34">
        <f t="shared" si="13"/>
        <v>24</v>
      </c>
      <c r="Z13" s="65">
        <f t="shared" si="10"/>
        <v>108</v>
      </c>
      <c r="AA13" s="70">
        <f t="shared" si="11"/>
        <v>3</v>
      </c>
      <c r="AB13" s="27"/>
    </row>
    <row r="14" spans="1:30" ht="35.25" customHeight="1" thickBot="1" x14ac:dyDescent="0.35">
      <c r="A14" s="38">
        <v>10</v>
      </c>
      <c r="B14" s="6" t="s">
        <v>58</v>
      </c>
      <c r="C14" s="8" t="s">
        <v>70</v>
      </c>
      <c r="D14" s="111">
        <v>8</v>
      </c>
      <c r="E14" s="24">
        <v>2</v>
      </c>
      <c r="F14" s="47">
        <f t="shared" si="0"/>
        <v>96</v>
      </c>
      <c r="G14" s="124">
        <f t="shared" si="1"/>
        <v>3.5</v>
      </c>
      <c r="H14" s="117">
        <v>3</v>
      </c>
      <c r="I14" s="24">
        <v>2</v>
      </c>
      <c r="J14" s="47">
        <f t="shared" si="2"/>
        <v>72</v>
      </c>
      <c r="K14" s="124">
        <f t="shared" si="3"/>
        <v>4.5</v>
      </c>
      <c r="L14" s="115">
        <v>5</v>
      </c>
      <c r="M14" s="24">
        <v>1</v>
      </c>
      <c r="N14" s="47">
        <f t="shared" si="4"/>
        <v>36</v>
      </c>
      <c r="O14" s="124">
        <f t="shared" si="5"/>
        <v>7</v>
      </c>
      <c r="P14" s="132">
        <v>9</v>
      </c>
      <c r="Q14" s="24">
        <v>0</v>
      </c>
      <c r="R14" s="47">
        <f t="shared" si="6"/>
        <v>24</v>
      </c>
      <c r="S14" s="124">
        <f t="shared" si="7"/>
        <v>9</v>
      </c>
      <c r="T14" s="132">
        <v>2</v>
      </c>
      <c r="U14" s="24">
        <v>1</v>
      </c>
      <c r="V14" s="47">
        <f t="shared" si="8"/>
        <v>72</v>
      </c>
      <c r="W14" s="126">
        <f t="shared" si="9"/>
        <v>4</v>
      </c>
      <c r="X14" s="35">
        <f t="shared" si="12"/>
        <v>6</v>
      </c>
      <c r="Y14" s="34">
        <f t="shared" si="13"/>
        <v>28</v>
      </c>
      <c r="Z14" s="65">
        <f t="shared" si="10"/>
        <v>48</v>
      </c>
      <c r="AA14" s="70">
        <f t="shared" si="11"/>
        <v>7.5</v>
      </c>
      <c r="AB14" s="27"/>
    </row>
    <row r="15" spans="1:30" ht="35.25" hidden="1" customHeight="1" thickBot="1" x14ac:dyDescent="0.3">
      <c r="A15" s="38">
        <v>11</v>
      </c>
      <c r="B15" s="6"/>
      <c r="C15" s="8"/>
      <c r="D15" s="23">
        <v>11</v>
      </c>
      <c r="E15" s="24">
        <v>-2</v>
      </c>
      <c r="F15" s="47">
        <f t="shared" si="0"/>
        <v>0</v>
      </c>
      <c r="G15" s="19">
        <f t="shared" si="1"/>
        <v>11.5</v>
      </c>
      <c r="H15" s="25">
        <v>2</v>
      </c>
      <c r="I15" s="24">
        <v>-2</v>
      </c>
      <c r="J15" s="47">
        <f t="shared" si="2"/>
        <v>0</v>
      </c>
      <c r="K15" s="19">
        <f t="shared" si="3"/>
        <v>11.5</v>
      </c>
      <c r="L15" s="25">
        <v>7</v>
      </c>
      <c r="M15" s="24">
        <v>-2</v>
      </c>
      <c r="N15" s="47">
        <f t="shared" si="4"/>
        <v>0</v>
      </c>
      <c r="O15" s="19">
        <f t="shared" si="5"/>
        <v>11.5</v>
      </c>
      <c r="P15" s="25">
        <v>7</v>
      </c>
      <c r="Q15" s="24">
        <v>-2</v>
      </c>
      <c r="R15" s="47">
        <f t="shared" si="6"/>
        <v>0</v>
      </c>
      <c r="S15" s="19">
        <f t="shared" si="7"/>
        <v>11.5</v>
      </c>
      <c r="T15" s="25">
        <v>6</v>
      </c>
      <c r="U15" s="24">
        <v>-2</v>
      </c>
      <c r="V15" s="47">
        <f t="shared" si="8"/>
        <v>0</v>
      </c>
      <c r="W15" s="32">
        <f t="shared" si="9"/>
        <v>11.5</v>
      </c>
      <c r="X15" s="36">
        <f>E15+I15+M15+Q15+U15</f>
        <v>-10</v>
      </c>
      <c r="Y15" s="34">
        <f t="shared" si="13"/>
        <v>57.5</v>
      </c>
      <c r="Z15" s="65">
        <f t="shared" si="10"/>
        <v>0</v>
      </c>
      <c r="AA15" s="70">
        <f t="shared" si="11"/>
        <v>11.5</v>
      </c>
      <c r="AB15" s="27"/>
    </row>
    <row r="16" spans="1:30" ht="35.25" hidden="1" customHeight="1" thickBot="1" x14ac:dyDescent="0.3">
      <c r="A16" s="39">
        <v>12</v>
      </c>
      <c r="B16" s="7"/>
      <c r="C16" s="9"/>
      <c r="D16" s="28">
        <v>12</v>
      </c>
      <c r="E16" s="29">
        <v>-2</v>
      </c>
      <c r="F16" s="48">
        <f t="shared" si="0"/>
        <v>0</v>
      </c>
      <c r="G16" s="20">
        <f t="shared" si="1"/>
        <v>11.5</v>
      </c>
      <c r="H16" s="30">
        <v>1</v>
      </c>
      <c r="I16" s="29">
        <v>-2</v>
      </c>
      <c r="J16" s="48">
        <f t="shared" si="2"/>
        <v>0</v>
      </c>
      <c r="K16" s="20">
        <f t="shared" si="3"/>
        <v>11.5</v>
      </c>
      <c r="L16" s="30">
        <v>6</v>
      </c>
      <c r="M16" s="29">
        <v>-2</v>
      </c>
      <c r="N16" s="48">
        <f t="shared" si="4"/>
        <v>0</v>
      </c>
      <c r="O16" s="20">
        <f t="shared" si="5"/>
        <v>11.5</v>
      </c>
      <c r="P16" s="30">
        <v>6</v>
      </c>
      <c r="Q16" s="29">
        <v>-2</v>
      </c>
      <c r="R16" s="48">
        <f t="shared" si="6"/>
        <v>0</v>
      </c>
      <c r="S16" s="20">
        <f t="shared" si="7"/>
        <v>11.5</v>
      </c>
      <c r="T16" s="30">
        <v>7</v>
      </c>
      <c r="U16" s="29">
        <v>-2</v>
      </c>
      <c r="V16" s="48">
        <f t="shared" si="8"/>
        <v>0</v>
      </c>
      <c r="W16" s="33">
        <f t="shared" si="9"/>
        <v>11.5</v>
      </c>
      <c r="X16" s="36">
        <f t="shared" ref="X16" si="14">SUM(E15,I15,M15,Q15,U15)</f>
        <v>-10</v>
      </c>
      <c r="Y16" s="34">
        <f t="shared" si="13"/>
        <v>57.5</v>
      </c>
      <c r="Z16" s="66">
        <f t="shared" si="10"/>
        <v>0</v>
      </c>
      <c r="AA16" s="71">
        <f t="shared" si="11"/>
        <v>11.5</v>
      </c>
      <c r="AB16" s="31"/>
    </row>
    <row r="17" spans="7:27" hidden="1" x14ac:dyDescent="0.35">
      <c r="G17" s="18">
        <f>SUM(G5:G16)</f>
        <v>78</v>
      </c>
      <c r="K17" s="18">
        <f>SUM(K5:K16)</f>
        <v>78</v>
      </c>
      <c r="O17" s="18">
        <f>SUM(O5:O16)</f>
        <v>78</v>
      </c>
      <c r="S17" s="18">
        <f>SUM(S5:S16)</f>
        <v>78</v>
      </c>
      <c r="W17" s="18">
        <f>SUM(W5:W16)</f>
        <v>78</v>
      </c>
      <c r="Y17" s="18">
        <f>SUM(Y5:Y16)</f>
        <v>390</v>
      </c>
      <c r="Z17" s="49"/>
      <c r="AA17" s="18">
        <f>SUM(AA5:AA16)</f>
        <v>78</v>
      </c>
    </row>
    <row r="20" spans="7:27" x14ac:dyDescent="0.35">
      <c r="H20" s="17"/>
      <c r="L20" s="17"/>
      <c r="P20" s="17"/>
    </row>
  </sheetData>
  <mergeCells count="10">
    <mergeCell ref="AA3:AB3"/>
    <mergeCell ref="P3:S3"/>
    <mergeCell ref="A3:A4"/>
    <mergeCell ref="B3:B4"/>
    <mergeCell ref="C3:C4"/>
    <mergeCell ref="D3:G3"/>
    <mergeCell ref="H3:K3"/>
    <mergeCell ref="L3:O3"/>
    <mergeCell ref="T3:W3"/>
    <mergeCell ref="X3:Y3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topLeftCell="A4" workbookViewId="0">
      <selection activeCell="AD7" sqref="AD7"/>
    </sheetView>
  </sheetViews>
  <sheetFormatPr defaultRowHeight="16.5" x14ac:dyDescent="0.35"/>
  <cols>
    <col min="1" max="1" width="3.7109375" customWidth="1"/>
    <col min="2" max="2" width="9.42578125" customWidth="1"/>
    <col min="3" max="3" width="22.5703125" customWidth="1"/>
    <col min="4" max="4" width="5" style="17" customWidth="1"/>
    <col min="5" max="5" width="5" customWidth="1"/>
    <col min="6" max="6" width="3.85546875" style="44" hidden="1" customWidth="1"/>
    <col min="7" max="7" width="5" customWidth="1"/>
    <col min="8" max="8" width="4.42578125" customWidth="1"/>
    <col min="9" max="9" width="5" customWidth="1"/>
    <col min="10" max="10" width="9.140625" style="44" hidden="1" customWidth="1"/>
    <col min="11" max="13" width="5" customWidth="1"/>
    <col min="14" max="14" width="7.140625" style="44" hidden="1" customWidth="1"/>
    <col min="15" max="17" width="5" customWidth="1"/>
    <col min="18" max="18" width="3.85546875" style="44" hidden="1" customWidth="1"/>
    <col min="19" max="19" width="5" customWidth="1"/>
    <col min="20" max="20" width="4.28515625" customWidth="1"/>
    <col min="21" max="21" width="5.140625" customWidth="1"/>
    <col min="22" max="22" width="5.140625" style="44" hidden="1" customWidth="1"/>
    <col min="23" max="23" width="6.85546875" customWidth="1"/>
    <col min="24" max="24" width="5.28515625" customWidth="1"/>
    <col min="25" max="25" width="7.42578125" customWidth="1"/>
    <col min="26" max="26" width="0" hidden="1" customWidth="1"/>
    <col min="27" max="27" width="6.5703125" customWidth="1"/>
  </cols>
  <sheetData>
    <row r="1" spans="1:28" ht="29.25" customHeight="1" x14ac:dyDescent="0.4">
      <c r="C1" s="10" t="s">
        <v>31</v>
      </c>
    </row>
    <row r="2" spans="1:28" ht="17.100000000000001" thickBot="1" x14ac:dyDescent="0.45"/>
    <row r="3" spans="1:28" ht="24" customHeight="1" thickBot="1" x14ac:dyDescent="0.3">
      <c r="A3" s="170" t="s">
        <v>14</v>
      </c>
      <c r="B3" s="172" t="s">
        <v>5</v>
      </c>
      <c r="C3" s="174" t="s">
        <v>6</v>
      </c>
      <c r="D3" s="166" t="s">
        <v>0</v>
      </c>
      <c r="E3" s="167"/>
      <c r="F3" s="167"/>
      <c r="G3" s="169"/>
      <c r="H3" s="166" t="s">
        <v>1</v>
      </c>
      <c r="I3" s="167"/>
      <c r="J3" s="167"/>
      <c r="K3" s="169"/>
      <c r="L3" s="166" t="s">
        <v>2</v>
      </c>
      <c r="M3" s="167"/>
      <c r="N3" s="167"/>
      <c r="O3" s="169"/>
      <c r="P3" s="166" t="s">
        <v>3</v>
      </c>
      <c r="Q3" s="167"/>
      <c r="R3" s="167"/>
      <c r="S3" s="169"/>
      <c r="T3" s="166" t="s">
        <v>30</v>
      </c>
      <c r="U3" s="167"/>
      <c r="V3" s="167"/>
      <c r="W3" s="167"/>
      <c r="X3" s="166" t="s">
        <v>8</v>
      </c>
      <c r="Y3" s="168"/>
      <c r="Z3" s="50"/>
      <c r="AA3" s="166" t="s">
        <v>11</v>
      </c>
      <c r="AB3" s="169"/>
    </row>
    <row r="4" spans="1:28" ht="20.100000000000001" customHeight="1" thickBot="1" x14ac:dyDescent="0.3">
      <c r="A4" s="171"/>
      <c r="B4" s="173"/>
      <c r="C4" s="175"/>
      <c r="D4" s="43" t="s">
        <v>13</v>
      </c>
      <c r="E4" s="40" t="s">
        <v>15</v>
      </c>
      <c r="F4" s="45"/>
      <c r="G4" s="42" t="s">
        <v>12</v>
      </c>
      <c r="H4" s="40" t="s">
        <v>13</v>
      </c>
      <c r="I4" s="40" t="s">
        <v>15</v>
      </c>
      <c r="J4" s="45"/>
      <c r="K4" s="42" t="s">
        <v>12</v>
      </c>
      <c r="L4" s="42" t="s">
        <v>13</v>
      </c>
      <c r="M4" s="43" t="s">
        <v>15</v>
      </c>
      <c r="N4" s="45"/>
      <c r="O4" s="42" t="s">
        <v>12</v>
      </c>
      <c r="P4" s="42" t="s">
        <v>13</v>
      </c>
      <c r="Q4" s="43" t="s">
        <v>15</v>
      </c>
      <c r="R4" s="45"/>
      <c r="S4" s="42" t="s">
        <v>12</v>
      </c>
      <c r="T4" s="40" t="s">
        <v>13</v>
      </c>
      <c r="U4" s="40" t="s">
        <v>15</v>
      </c>
      <c r="V4" s="45"/>
      <c r="W4" s="41" t="s">
        <v>12</v>
      </c>
      <c r="X4" s="61" t="s">
        <v>9</v>
      </c>
      <c r="Y4" s="62" t="s">
        <v>12</v>
      </c>
      <c r="Z4" s="63"/>
      <c r="AA4" s="67" t="s">
        <v>4</v>
      </c>
      <c r="AB4" s="68" t="s">
        <v>10</v>
      </c>
    </row>
    <row r="5" spans="1:28" ht="35.25" customHeight="1" thickBot="1" x14ac:dyDescent="0.35">
      <c r="A5" s="37">
        <v>1</v>
      </c>
      <c r="B5" s="5" t="s">
        <v>40</v>
      </c>
      <c r="C5" s="4" t="s">
        <v>71</v>
      </c>
      <c r="D5" s="108">
        <v>7</v>
      </c>
      <c r="E5" s="21">
        <v>6</v>
      </c>
      <c r="F5" s="46">
        <f t="shared" ref="F5:F16" si="0">COUNTIF(E$5:E$16,"&lt;"&amp;E5)*ROWS(E$5:E$16)</f>
        <v>120</v>
      </c>
      <c r="G5" s="123">
        <f t="shared" ref="G5:G16" si="1">IF(COUNTIF(F$5:F$16,F5)&gt;1,RANK(F5, F$5:F$16, 0) + (COUNT(F$5:F$16) + 1 - RANK(F5, F$5:F$16, 0) - RANK(F5, F$5:F$16, 1))/2,RANK(F5, F$5:F$16, 0) + (COUNT(F$5:F$16) + 1 - RANK(F5, F$5:F$16, 0) - RANK(F5, F$5:F$16, 1)))</f>
        <v>2</v>
      </c>
      <c r="H5" s="114">
        <v>4</v>
      </c>
      <c r="I5" s="21">
        <v>2</v>
      </c>
      <c r="J5" s="46">
        <f t="shared" ref="J5:J16" si="2">COUNTIF(I$5:I$16,"&lt;"&amp;I5)*ROWS(I$5:I$16)</f>
        <v>60</v>
      </c>
      <c r="K5" s="123">
        <f t="shared" ref="K5:K16" si="3">IF(COUNTIF(J$5:J$16,J5)&gt;1,RANK(J5, J$5:J$16, 0) + (COUNT(J$5:J$16) + 1 - RANK(J5, J$5:J$16, 0) - RANK(J5, J$5:J$16, 1))/2,RANK(J5, J$5:J$16, 0) + (COUNT(J$5:J$16) + 1 - RANK(J5, J$5:J$16, 0) - RANK(J5, J$5:J$16, 1)))</f>
        <v>5.5</v>
      </c>
      <c r="L5" s="114">
        <v>10</v>
      </c>
      <c r="M5" s="21">
        <v>4</v>
      </c>
      <c r="N5" s="46">
        <f t="shared" ref="N5:N16" si="4">COUNTIF(M$5:M$16,"&lt;"&amp;M5)*ROWS(M$5:M$16)</f>
        <v>132</v>
      </c>
      <c r="O5" s="123">
        <f t="shared" ref="O5:O16" si="5">IF(COUNTIF(N$5:N$16,N5)&gt;1,RANK(N5, N$5:N$16, 0) + (COUNT(N$5:N$16) + 1 - RANK(N5, N$5:N$16, 0) - RANK(N5, N$5:N$16, 1))/2,RANK(N5, N$5:N$16, 0) + (COUNT(N$5:N$16) + 1 - RANK(N5, N$5:N$16, 0) - RANK(N5, N$5:N$16, 1)))</f>
        <v>1</v>
      </c>
      <c r="P5" s="120">
        <v>5</v>
      </c>
      <c r="Q5" s="21">
        <v>3</v>
      </c>
      <c r="R5" s="46">
        <f t="shared" ref="R5:R16" si="6">COUNTIF(Q$5:Q$16,"&lt;"&amp;Q5)*ROWS(Q$5:Q$16)</f>
        <v>108</v>
      </c>
      <c r="S5" s="123">
        <f t="shared" ref="S5:S16" si="7">IF(COUNTIF(R$5:R$16,R5)&gt;1,RANK(R5, R$5:R$16, 0) + (COUNT(R$5:R$16) + 1 - RANK(R5, R$5:R$16, 0) - RANK(R5, R$5:R$16, 1))/2,RANK(R5, R$5:R$16, 0) + (COUNT(R$5:R$16) + 1 - RANK(R5, R$5:R$16, 0) - RANK(R5, R$5:R$16, 1)))</f>
        <v>2</v>
      </c>
      <c r="T5" s="120">
        <v>1</v>
      </c>
      <c r="U5" s="21">
        <v>2</v>
      </c>
      <c r="V5" s="46">
        <f t="shared" ref="V5:V16" si="8">COUNTIF(U$5:U$16,"&lt;"&amp;U5)*ROWS(U$5:U$16)</f>
        <v>84</v>
      </c>
      <c r="W5" s="125">
        <f t="shared" ref="W5:W16" si="9">IF(COUNTIF(V$5:V$16,V5)&gt;1,RANK(V5, V$5:V$16, 0) + (COUNT(V$5:V$16) + 1 - RANK(V5, V$5:V$16, 0) - RANK(V5, V$5:V$16, 1))/2,RANK(V5, V$5:V$16, 0) + (COUNT(V$5:V$16) + 1 - RANK(V5, V$5:V$16, 0) - RANK(V5, V$5:V$16, 1)))</f>
        <v>3.5</v>
      </c>
      <c r="X5" s="35">
        <f>E5+I5+M5+Q5+U5</f>
        <v>17</v>
      </c>
      <c r="Y5" s="34">
        <f>SUM(G5,K5,O5,S5,W5)</f>
        <v>14</v>
      </c>
      <c r="Z5" s="64">
        <f t="shared" ref="Z5:Z16" si="10">COUNTIF(Y$5:Y$16,"&gt;"&amp;Y5)*ROWS(Y$5:Y$16)</f>
        <v>132</v>
      </c>
      <c r="AA5" s="69">
        <f t="shared" ref="AA5:AA16" si="11">IF(COUNTIF(Z$5:Z$16,Z5)&gt;1,RANK(Z5, Z$5:Z$16, 0) + (COUNT(Z$5:Z$16) + 1 - RANK(Z5, Z$5:Z$16, 0) - RANK(Z5, Z$5:Z$16, 1))/2,RANK(Z5, Z$5:Z$16, 0) + (COUNT(Z$5:Z$16) + 1 - RANK(Z5, Z$5:Z$16, 0) - RANK(Z5, Z$5:Z$16, 1)))</f>
        <v>1</v>
      </c>
      <c r="AB5" s="22"/>
    </row>
    <row r="6" spans="1:28" ht="35.25" customHeight="1" thickBot="1" x14ac:dyDescent="0.35">
      <c r="A6" s="38">
        <v>2</v>
      </c>
      <c r="B6" s="6" t="s">
        <v>42</v>
      </c>
      <c r="C6" s="8" t="s">
        <v>72</v>
      </c>
      <c r="D6" s="127">
        <v>8</v>
      </c>
      <c r="E6" s="24">
        <v>0</v>
      </c>
      <c r="F6" s="47">
        <f t="shared" si="0"/>
        <v>24</v>
      </c>
      <c r="G6" s="124">
        <f t="shared" si="1"/>
        <v>9</v>
      </c>
      <c r="H6" s="114">
        <v>3</v>
      </c>
      <c r="I6" s="24">
        <v>0</v>
      </c>
      <c r="J6" s="47">
        <f t="shared" si="2"/>
        <v>24</v>
      </c>
      <c r="K6" s="124">
        <f t="shared" si="3"/>
        <v>10</v>
      </c>
      <c r="L6" s="130">
        <v>5</v>
      </c>
      <c r="M6" s="24">
        <v>3</v>
      </c>
      <c r="N6" s="47">
        <f t="shared" si="4"/>
        <v>120</v>
      </c>
      <c r="O6" s="124">
        <f t="shared" si="5"/>
        <v>2</v>
      </c>
      <c r="P6" s="131">
        <v>9</v>
      </c>
      <c r="Q6" s="24">
        <v>1</v>
      </c>
      <c r="R6" s="47">
        <f t="shared" si="6"/>
        <v>24</v>
      </c>
      <c r="S6" s="124">
        <f t="shared" si="7"/>
        <v>8</v>
      </c>
      <c r="T6" s="120">
        <v>2</v>
      </c>
      <c r="U6" s="24">
        <v>1</v>
      </c>
      <c r="V6" s="47">
        <f t="shared" si="8"/>
        <v>60</v>
      </c>
      <c r="W6" s="126">
        <f t="shared" si="9"/>
        <v>6.5</v>
      </c>
      <c r="X6" s="35">
        <f t="shared" ref="X6:X14" si="12">E6+I6+M6+Q6+U6</f>
        <v>5</v>
      </c>
      <c r="Y6" s="34">
        <f t="shared" ref="Y6:Y16" si="13">SUM(G6,K6,O6,S6,W6)</f>
        <v>35.5</v>
      </c>
      <c r="Z6" s="65">
        <f t="shared" si="10"/>
        <v>24</v>
      </c>
      <c r="AA6" s="70">
        <f t="shared" si="11"/>
        <v>10</v>
      </c>
      <c r="AB6" s="26"/>
    </row>
    <row r="7" spans="1:28" ht="35.25" customHeight="1" thickBot="1" x14ac:dyDescent="0.35">
      <c r="A7" s="38">
        <v>3</v>
      </c>
      <c r="B7" s="6" t="s">
        <v>44</v>
      </c>
      <c r="C7" s="8" t="s">
        <v>73</v>
      </c>
      <c r="D7" s="128">
        <v>10</v>
      </c>
      <c r="E7" s="24">
        <v>1</v>
      </c>
      <c r="F7" s="47">
        <f t="shared" si="0"/>
        <v>60</v>
      </c>
      <c r="G7" s="124">
        <f t="shared" si="1"/>
        <v>6</v>
      </c>
      <c r="H7" s="115">
        <v>1</v>
      </c>
      <c r="I7" s="24">
        <v>2</v>
      </c>
      <c r="J7" s="47">
        <f t="shared" si="2"/>
        <v>60</v>
      </c>
      <c r="K7" s="124">
        <f t="shared" si="3"/>
        <v>5.5</v>
      </c>
      <c r="L7" s="115">
        <v>3</v>
      </c>
      <c r="M7" s="24">
        <v>0</v>
      </c>
      <c r="N7" s="47">
        <f t="shared" si="4"/>
        <v>24</v>
      </c>
      <c r="O7" s="124">
        <f t="shared" si="5"/>
        <v>9</v>
      </c>
      <c r="P7" s="132">
        <v>6</v>
      </c>
      <c r="Q7" s="24">
        <v>2</v>
      </c>
      <c r="R7" s="47">
        <f t="shared" si="6"/>
        <v>84</v>
      </c>
      <c r="S7" s="124">
        <f t="shared" si="7"/>
        <v>4.5</v>
      </c>
      <c r="T7" s="132">
        <v>7</v>
      </c>
      <c r="U7" s="24">
        <v>0</v>
      </c>
      <c r="V7" s="47">
        <f t="shared" si="8"/>
        <v>24</v>
      </c>
      <c r="W7" s="126">
        <f t="shared" si="9"/>
        <v>9</v>
      </c>
      <c r="X7" s="35">
        <f t="shared" si="12"/>
        <v>5</v>
      </c>
      <c r="Y7" s="34">
        <f t="shared" si="13"/>
        <v>34</v>
      </c>
      <c r="Z7" s="65">
        <f t="shared" si="10"/>
        <v>36</v>
      </c>
      <c r="AA7" s="70">
        <f t="shared" si="11"/>
        <v>9</v>
      </c>
      <c r="AB7" s="26"/>
    </row>
    <row r="8" spans="1:28" ht="35.25" customHeight="1" thickBot="1" x14ac:dyDescent="0.35">
      <c r="A8" s="38">
        <v>4</v>
      </c>
      <c r="B8" s="6" t="s">
        <v>46</v>
      </c>
      <c r="C8" s="8" t="s">
        <v>74</v>
      </c>
      <c r="D8" s="127">
        <v>9</v>
      </c>
      <c r="E8" s="24">
        <v>7</v>
      </c>
      <c r="F8" s="47">
        <f t="shared" si="0"/>
        <v>132</v>
      </c>
      <c r="G8" s="124">
        <f t="shared" si="1"/>
        <v>1</v>
      </c>
      <c r="H8" s="114">
        <v>2</v>
      </c>
      <c r="I8" s="24">
        <v>5</v>
      </c>
      <c r="J8" s="47">
        <f t="shared" si="2"/>
        <v>132</v>
      </c>
      <c r="K8" s="124">
        <f t="shared" si="3"/>
        <v>1</v>
      </c>
      <c r="L8" s="130">
        <v>6</v>
      </c>
      <c r="M8" s="24">
        <v>1</v>
      </c>
      <c r="N8" s="47">
        <f t="shared" si="4"/>
        <v>60</v>
      </c>
      <c r="O8" s="124">
        <f t="shared" si="5"/>
        <v>5.5</v>
      </c>
      <c r="P8" s="131">
        <v>8</v>
      </c>
      <c r="Q8" s="24">
        <v>1</v>
      </c>
      <c r="R8" s="47">
        <f t="shared" si="6"/>
        <v>24</v>
      </c>
      <c r="S8" s="124">
        <f t="shared" si="7"/>
        <v>8</v>
      </c>
      <c r="T8" s="120">
        <v>3</v>
      </c>
      <c r="U8" s="24">
        <v>2</v>
      </c>
      <c r="V8" s="47">
        <f t="shared" si="8"/>
        <v>84</v>
      </c>
      <c r="W8" s="126">
        <f t="shared" si="9"/>
        <v>3.5</v>
      </c>
      <c r="X8" s="35">
        <f t="shared" si="12"/>
        <v>16</v>
      </c>
      <c r="Y8" s="34">
        <f t="shared" si="13"/>
        <v>19</v>
      </c>
      <c r="Z8" s="65">
        <f t="shared" si="10"/>
        <v>120</v>
      </c>
      <c r="AA8" s="70">
        <f t="shared" si="11"/>
        <v>2</v>
      </c>
      <c r="AB8" s="26"/>
    </row>
    <row r="9" spans="1:28" ht="35.25" customHeight="1" thickBot="1" x14ac:dyDescent="0.35">
      <c r="A9" s="38">
        <v>5</v>
      </c>
      <c r="B9" s="6" t="s">
        <v>48</v>
      </c>
      <c r="C9" s="8" t="s">
        <v>75</v>
      </c>
      <c r="D9" s="107">
        <v>1</v>
      </c>
      <c r="E9" s="24">
        <v>0</v>
      </c>
      <c r="F9" s="47">
        <f t="shared" si="0"/>
        <v>24</v>
      </c>
      <c r="G9" s="124">
        <f t="shared" si="1"/>
        <v>9</v>
      </c>
      <c r="H9" s="129">
        <v>10</v>
      </c>
      <c r="I9" s="24">
        <v>3</v>
      </c>
      <c r="J9" s="47">
        <f t="shared" si="2"/>
        <v>108</v>
      </c>
      <c r="K9" s="124">
        <f t="shared" si="3"/>
        <v>3</v>
      </c>
      <c r="L9" s="129">
        <v>4</v>
      </c>
      <c r="M9" s="24">
        <v>2</v>
      </c>
      <c r="N9" s="47">
        <f t="shared" si="4"/>
        <v>108</v>
      </c>
      <c r="O9" s="124">
        <f t="shared" si="5"/>
        <v>3</v>
      </c>
      <c r="P9" s="133">
        <v>3</v>
      </c>
      <c r="Q9" s="24">
        <v>1</v>
      </c>
      <c r="R9" s="47">
        <f t="shared" si="6"/>
        <v>24</v>
      </c>
      <c r="S9" s="124">
        <f t="shared" si="7"/>
        <v>8</v>
      </c>
      <c r="T9" s="133">
        <v>10</v>
      </c>
      <c r="U9" s="24">
        <v>0</v>
      </c>
      <c r="V9" s="47">
        <f t="shared" si="8"/>
        <v>24</v>
      </c>
      <c r="W9" s="126">
        <f t="shared" si="9"/>
        <v>9</v>
      </c>
      <c r="X9" s="35">
        <f t="shared" si="12"/>
        <v>6</v>
      </c>
      <c r="Y9" s="34">
        <f t="shared" si="13"/>
        <v>32</v>
      </c>
      <c r="Z9" s="65">
        <f t="shared" si="10"/>
        <v>48</v>
      </c>
      <c r="AA9" s="70">
        <f t="shared" si="11"/>
        <v>8</v>
      </c>
      <c r="AB9" s="26"/>
    </row>
    <row r="10" spans="1:28" ht="35.25" customHeight="1" thickBot="1" x14ac:dyDescent="0.35">
      <c r="A10" s="38">
        <v>6</v>
      </c>
      <c r="B10" s="6" t="s">
        <v>50</v>
      </c>
      <c r="C10" s="8" t="s">
        <v>76</v>
      </c>
      <c r="D10" s="108">
        <v>2</v>
      </c>
      <c r="E10" s="24">
        <v>3</v>
      </c>
      <c r="F10" s="47">
        <f t="shared" si="0"/>
        <v>108</v>
      </c>
      <c r="G10" s="124">
        <f t="shared" si="1"/>
        <v>3</v>
      </c>
      <c r="H10" s="114">
        <v>9</v>
      </c>
      <c r="I10" s="24">
        <v>4</v>
      </c>
      <c r="J10" s="47">
        <f t="shared" si="2"/>
        <v>120</v>
      </c>
      <c r="K10" s="124">
        <f t="shared" si="3"/>
        <v>2</v>
      </c>
      <c r="L10" s="114">
        <v>8</v>
      </c>
      <c r="M10" s="24">
        <v>0</v>
      </c>
      <c r="N10" s="47">
        <f t="shared" si="4"/>
        <v>24</v>
      </c>
      <c r="O10" s="124">
        <f t="shared" si="5"/>
        <v>9</v>
      </c>
      <c r="P10" s="120">
        <v>4</v>
      </c>
      <c r="Q10" s="24">
        <v>1</v>
      </c>
      <c r="R10" s="47">
        <f t="shared" si="6"/>
        <v>24</v>
      </c>
      <c r="S10" s="124">
        <f t="shared" si="7"/>
        <v>8</v>
      </c>
      <c r="T10" s="120">
        <v>4</v>
      </c>
      <c r="U10" s="24">
        <v>2</v>
      </c>
      <c r="V10" s="47">
        <f t="shared" si="8"/>
        <v>84</v>
      </c>
      <c r="W10" s="126">
        <f t="shared" si="9"/>
        <v>3.5</v>
      </c>
      <c r="X10" s="35">
        <f t="shared" si="12"/>
        <v>10</v>
      </c>
      <c r="Y10" s="34">
        <f t="shared" si="13"/>
        <v>25.5</v>
      </c>
      <c r="Z10" s="65">
        <f t="shared" si="10"/>
        <v>96</v>
      </c>
      <c r="AA10" s="70">
        <f t="shared" si="11"/>
        <v>4</v>
      </c>
      <c r="AB10" s="26"/>
    </row>
    <row r="11" spans="1:28" ht="35.25" customHeight="1" thickBot="1" x14ac:dyDescent="0.35">
      <c r="A11" s="38">
        <v>7</v>
      </c>
      <c r="B11" s="6" t="s">
        <v>52</v>
      </c>
      <c r="C11" s="8" t="s">
        <v>77</v>
      </c>
      <c r="D11" s="108">
        <v>3</v>
      </c>
      <c r="E11" s="24">
        <v>2</v>
      </c>
      <c r="F11" s="47">
        <f t="shared" si="0"/>
        <v>96</v>
      </c>
      <c r="G11" s="124">
        <f t="shared" si="1"/>
        <v>4</v>
      </c>
      <c r="H11" s="129">
        <v>7</v>
      </c>
      <c r="I11" s="24">
        <v>1</v>
      </c>
      <c r="J11" s="47">
        <f t="shared" si="2"/>
        <v>36</v>
      </c>
      <c r="K11" s="124">
        <f t="shared" si="3"/>
        <v>8.5</v>
      </c>
      <c r="L11" s="114">
        <v>7</v>
      </c>
      <c r="M11" s="24">
        <v>1</v>
      </c>
      <c r="N11" s="47">
        <f t="shared" si="4"/>
        <v>60</v>
      </c>
      <c r="O11" s="124">
        <f t="shared" si="5"/>
        <v>5.5</v>
      </c>
      <c r="P11" s="120">
        <v>2</v>
      </c>
      <c r="Q11" s="24">
        <v>2</v>
      </c>
      <c r="R11" s="47">
        <f t="shared" si="6"/>
        <v>84</v>
      </c>
      <c r="S11" s="124">
        <f t="shared" si="7"/>
        <v>4.5</v>
      </c>
      <c r="T11" s="120">
        <v>9</v>
      </c>
      <c r="U11" s="24">
        <v>3</v>
      </c>
      <c r="V11" s="47">
        <f t="shared" si="8"/>
        <v>132</v>
      </c>
      <c r="W11" s="126">
        <f t="shared" si="9"/>
        <v>1</v>
      </c>
      <c r="X11" s="35">
        <f t="shared" si="12"/>
        <v>9</v>
      </c>
      <c r="Y11" s="34">
        <f t="shared" si="13"/>
        <v>23.5</v>
      </c>
      <c r="Z11" s="65">
        <f t="shared" si="10"/>
        <v>108</v>
      </c>
      <c r="AA11" s="70">
        <f t="shared" si="11"/>
        <v>3</v>
      </c>
      <c r="AB11" s="27"/>
    </row>
    <row r="12" spans="1:28" ht="35.25" customHeight="1" thickBot="1" x14ac:dyDescent="0.35">
      <c r="A12" s="38">
        <v>8</v>
      </c>
      <c r="B12" s="6" t="s">
        <v>54</v>
      </c>
      <c r="C12" s="8" t="s">
        <v>78</v>
      </c>
      <c r="D12" s="108">
        <v>4</v>
      </c>
      <c r="E12" s="24">
        <v>1</v>
      </c>
      <c r="F12" s="47">
        <f t="shared" si="0"/>
        <v>60</v>
      </c>
      <c r="G12" s="124">
        <f t="shared" si="1"/>
        <v>6</v>
      </c>
      <c r="H12" s="114">
        <v>8</v>
      </c>
      <c r="I12" s="24">
        <v>1</v>
      </c>
      <c r="J12" s="47">
        <f t="shared" si="2"/>
        <v>36</v>
      </c>
      <c r="K12" s="124">
        <f t="shared" si="3"/>
        <v>8.5</v>
      </c>
      <c r="L12" s="114">
        <v>1</v>
      </c>
      <c r="M12" s="24">
        <v>1</v>
      </c>
      <c r="N12" s="47">
        <f t="shared" si="4"/>
        <v>60</v>
      </c>
      <c r="O12" s="124">
        <f t="shared" si="5"/>
        <v>5.5</v>
      </c>
      <c r="P12" s="120">
        <v>10</v>
      </c>
      <c r="Q12" s="24">
        <v>3</v>
      </c>
      <c r="R12" s="47">
        <f t="shared" si="6"/>
        <v>108</v>
      </c>
      <c r="S12" s="124">
        <f t="shared" si="7"/>
        <v>2</v>
      </c>
      <c r="T12" s="120">
        <v>5</v>
      </c>
      <c r="U12" s="24">
        <v>0</v>
      </c>
      <c r="V12" s="47">
        <f t="shared" si="8"/>
        <v>24</v>
      </c>
      <c r="W12" s="126">
        <f t="shared" si="9"/>
        <v>9</v>
      </c>
      <c r="X12" s="35">
        <f t="shared" si="12"/>
        <v>6</v>
      </c>
      <c r="Y12" s="34">
        <f t="shared" si="13"/>
        <v>31</v>
      </c>
      <c r="Z12" s="65">
        <f t="shared" si="10"/>
        <v>72</v>
      </c>
      <c r="AA12" s="70">
        <f t="shared" si="11"/>
        <v>6</v>
      </c>
      <c r="AB12" s="27"/>
    </row>
    <row r="13" spans="1:28" ht="35.25" customHeight="1" thickBot="1" x14ac:dyDescent="0.35">
      <c r="A13" s="38">
        <v>9</v>
      </c>
      <c r="B13" s="6" t="s">
        <v>56</v>
      </c>
      <c r="C13" s="8" t="s">
        <v>79</v>
      </c>
      <c r="D13" s="108">
        <v>5</v>
      </c>
      <c r="E13" s="24">
        <v>0</v>
      </c>
      <c r="F13" s="47">
        <f t="shared" si="0"/>
        <v>24</v>
      </c>
      <c r="G13" s="124">
        <f t="shared" si="1"/>
        <v>9</v>
      </c>
      <c r="H13" s="114">
        <v>6</v>
      </c>
      <c r="I13" s="24">
        <v>2</v>
      </c>
      <c r="J13" s="47">
        <f t="shared" si="2"/>
        <v>60</v>
      </c>
      <c r="K13" s="124">
        <f t="shared" si="3"/>
        <v>5.5</v>
      </c>
      <c r="L13" s="114">
        <v>2</v>
      </c>
      <c r="M13" s="24">
        <v>0</v>
      </c>
      <c r="N13" s="47">
        <f t="shared" si="4"/>
        <v>24</v>
      </c>
      <c r="O13" s="124">
        <f t="shared" si="5"/>
        <v>9</v>
      </c>
      <c r="P13" s="120">
        <v>7</v>
      </c>
      <c r="Q13" s="24">
        <v>3</v>
      </c>
      <c r="R13" s="47">
        <f t="shared" si="6"/>
        <v>108</v>
      </c>
      <c r="S13" s="124">
        <f t="shared" si="7"/>
        <v>2</v>
      </c>
      <c r="T13" s="120">
        <v>8</v>
      </c>
      <c r="U13" s="24">
        <v>2</v>
      </c>
      <c r="V13" s="47">
        <f t="shared" si="8"/>
        <v>84</v>
      </c>
      <c r="W13" s="126">
        <f t="shared" si="9"/>
        <v>3.5</v>
      </c>
      <c r="X13" s="35">
        <f t="shared" si="12"/>
        <v>7</v>
      </c>
      <c r="Y13" s="34">
        <f t="shared" si="13"/>
        <v>29</v>
      </c>
      <c r="Z13" s="65">
        <f t="shared" si="10"/>
        <v>84</v>
      </c>
      <c r="AA13" s="70">
        <f t="shared" si="11"/>
        <v>5</v>
      </c>
      <c r="AB13" s="27"/>
    </row>
    <row r="14" spans="1:28" ht="35.25" customHeight="1" x14ac:dyDescent="0.3">
      <c r="A14" s="38">
        <v>10</v>
      </c>
      <c r="B14" s="6" t="s">
        <v>58</v>
      </c>
      <c r="C14" s="8" t="s">
        <v>80</v>
      </c>
      <c r="D14" s="108">
        <v>6</v>
      </c>
      <c r="E14" s="24">
        <v>1</v>
      </c>
      <c r="F14" s="47">
        <f t="shared" si="0"/>
        <v>60</v>
      </c>
      <c r="G14" s="124">
        <f t="shared" si="1"/>
        <v>6</v>
      </c>
      <c r="H14" s="114">
        <v>5</v>
      </c>
      <c r="I14" s="24">
        <v>2</v>
      </c>
      <c r="J14" s="47">
        <f t="shared" si="2"/>
        <v>60</v>
      </c>
      <c r="K14" s="124">
        <f t="shared" si="3"/>
        <v>5.5</v>
      </c>
      <c r="L14" s="114">
        <v>9</v>
      </c>
      <c r="M14" s="24">
        <v>1</v>
      </c>
      <c r="N14" s="47">
        <f t="shared" si="4"/>
        <v>60</v>
      </c>
      <c r="O14" s="124">
        <f t="shared" si="5"/>
        <v>5.5</v>
      </c>
      <c r="P14" s="120">
        <v>1</v>
      </c>
      <c r="Q14" s="24">
        <v>1</v>
      </c>
      <c r="R14" s="47">
        <f t="shared" si="6"/>
        <v>24</v>
      </c>
      <c r="S14" s="124">
        <f t="shared" si="7"/>
        <v>8</v>
      </c>
      <c r="T14" s="120">
        <v>6</v>
      </c>
      <c r="U14" s="24">
        <v>1</v>
      </c>
      <c r="V14" s="47">
        <f t="shared" si="8"/>
        <v>60</v>
      </c>
      <c r="W14" s="126">
        <f t="shared" si="9"/>
        <v>6.5</v>
      </c>
      <c r="X14" s="35">
        <f t="shared" si="12"/>
        <v>6</v>
      </c>
      <c r="Y14" s="34">
        <f t="shared" si="13"/>
        <v>31.5</v>
      </c>
      <c r="Z14" s="65">
        <f t="shared" si="10"/>
        <v>60</v>
      </c>
      <c r="AA14" s="70">
        <f t="shared" si="11"/>
        <v>7</v>
      </c>
      <c r="AB14" s="27"/>
    </row>
    <row r="15" spans="1:28" ht="35.25" hidden="1" customHeight="1" thickBot="1" x14ac:dyDescent="0.3">
      <c r="A15" s="38">
        <v>11</v>
      </c>
      <c r="B15" s="6"/>
      <c r="C15" s="8"/>
      <c r="D15" s="23"/>
      <c r="E15" s="24">
        <v>-2</v>
      </c>
      <c r="F15" s="47">
        <f t="shared" si="0"/>
        <v>0</v>
      </c>
      <c r="G15" s="19">
        <f t="shared" si="1"/>
        <v>11.5</v>
      </c>
      <c r="H15" s="25"/>
      <c r="I15" s="24">
        <v>-2</v>
      </c>
      <c r="J15" s="47">
        <f t="shared" si="2"/>
        <v>0</v>
      </c>
      <c r="K15" s="19">
        <f t="shared" si="3"/>
        <v>11.5</v>
      </c>
      <c r="L15" s="25"/>
      <c r="M15" s="24">
        <v>-2</v>
      </c>
      <c r="N15" s="47">
        <f t="shared" si="4"/>
        <v>0</v>
      </c>
      <c r="O15" s="19">
        <f t="shared" si="5"/>
        <v>11.5</v>
      </c>
      <c r="P15" s="25"/>
      <c r="Q15" s="24">
        <v>-2</v>
      </c>
      <c r="R15" s="47">
        <f t="shared" si="6"/>
        <v>0</v>
      </c>
      <c r="S15" s="19">
        <f t="shared" si="7"/>
        <v>11.5</v>
      </c>
      <c r="T15" s="25"/>
      <c r="U15" s="24">
        <v>-2</v>
      </c>
      <c r="V15" s="47">
        <f t="shared" si="8"/>
        <v>0</v>
      </c>
      <c r="W15" s="32">
        <f t="shared" si="9"/>
        <v>11.5</v>
      </c>
      <c r="X15" s="36">
        <f>E15+I15+M15+Q15+U15</f>
        <v>-10</v>
      </c>
      <c r="Y15" s="34">
        <f t="shared" si="13"/>
        <v>57.5</v>
      </c>
      <c r="Z15" s="65">
        <f t="shared" si="10"/>
        <v>0</v>
      </c>
      <c r="AA15" s="70">
        <f t="shared" si="11"/>
        <v>11.5</v>
      </c>
      <c r="AB15" s="27"/>
    </row>
    <row r="16" spans="1:28" ht="35.25" hidden="1" customHeight="1" thickBot="1" x14ac:dyDescent="0.3">
      <c r="A16" s="39">
        <v>12</v>
      </c>
      <c r="B16" s="7"/>
      <c r="C16" s="9"/>
      <c r="D16" s="28"/>
      <c r="E16" s="29">
        <v>-2</v>
      </c>
      <c r="F16" s="48">
        <f t="shared" si="0"/>
        <v>0</v>
      </c>
      <c r="G16" s="20">
        <f t="shared" si="1"/>
        <v>11.5</v>
      </c>
      <c r="H16" s="30"/>
      <c r="I16" s="29">
        <v>-2</v>
      </c>
      <c r="J16" s="48">
        <f t="shared" si="2"/>
        <v>0</v>
      </c>
      <c r="K16" s="20">
        <f t="shared" si="3"/>
        <v>11.5</v>
      </c>
      <c r="L16" s="30"/>
      <c r="M16" s="29">
        <v>-2</v>
      </c>
      <c r="N16" s="48">
        <f t="shared" si="4"/>
        <v>0</v>
      </c>
      <c r="O16" s="20">
        <f t="shared" si="5"/>
        <v>11.5</v>
      </c>
      <c r="P16" s="30"/>
      <c r="Q16" s="29">
        <v>-2</v>
      </c>
      <c r="R16" s="48">
        <f t="shared" si="6"/>
        <v>0</v>
      </c>
      <c r="S16" s="20">
        <f t="shared" si="7"/>
        <v>11.5</v>
      </c>
      <c r="T16" s="30"/>
      <c r="U16" s="29">
        <v>-2</v>
      </c>
      <c r="V16" s="48">
        <f t="shared" si="8"/>
        <v>0</v>
      </c>
      <c r="W16" s="33">
        <f t="shared" si="9"/>
        <v>11.5</v>
      </c>
      <c r="X16" s="36">
        <f t="shared" ref="X16" si="14">SUM(E15,I15,M15,Q15,U15)</f>
        <v>-10</v>
      </c>
      <c r="Y16" s="34">
        <f t="shared" si="13"/>
        <v>57.5</v>
      </c>
      <c r="Z16" s="66">
        <f t="shared" si="10"/>
        <v>0</v>
      </c>
      <c r="AA16" s="71">
        <f t="shared" si="11"/>
        <v>11.5</v>
      </c>
      <c r="AB16" s="31"/>
    </row>
    <row r="17" spans="7:27" hidden="1" x14ac:dyDescent="0.35">
      <c r="G17" s="18">
        <f>SUM(G5:G16)</f>
        <v>78</v>
      </c>
      <c r="K17" s="18">
        <f>SUM(K5:K16)</f>
        <v>78</v>
      </c>
      <c r="O17" s="18">
        <f>SUM(O5:O16)</f>
        <v>78</v>
      </c>
      <c r="S17" s="18">
        <f>SUM(S5:S16)</f>
        <v>78</v>
      </c>
      <c r="W17" s="18">
        <f>SUM(W5:W16)</f>
        <v>78</v>
      </c>
      <c r="Y17" s="18">
        <f>SUM(Y5:Y16)</f>
        <v>390</v>
      </c>
      <c r="Z17" s="49"/>
      <c r="AA17" s="18">
        <f>SUM(AA5:AA16)</f>
        <v>78</v>
      </c>
    </row>
    <row r="20" spans="7:27" x14ac:dyDescent="0.35">
      <c r="H20" s="17"/>
      <c r="L20" s="17"/>
      <c r="P20" s="17"/>
    </row>
  </sheetData>
  <mergeCells count="10">
    <mergeCell ref="AA3:AB3"/>
    <mergeCell ref="P3:S3"/>
    <mergeCell ref="A3:A4"/>
    <mergeCell ref="B3:B4"/>
    <mergeCell ref="C3:C4"/>
    <mergeCell ref="D3:G3"/>
    <mergeCell ref="H3:K3"/>
    <mergeCell ref="L3:O3"/>
    <mergeCell ref="T3:W3"/>
    <mergeCell ref="X3:Y3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topLeftCell="A4" workbookViewId="0">
      <selection activeCell="AA10" sqref="AA10"/>
    </sheetView>
  </sheetViews>
  <sheetFormatPr defaultRowHeight="16.5" x14ac:dyDescent="0.35"/>
  <cols>
    <col min="1" max="1" width="3.7109375" customWidth="1"/>
    <col min="2" max="2" width="9.42578125" customWidth="1"/>
    <col min="3" max="3" width="20.85546875" customWidth="1"/>
    <col min="4" max="4" width="5" style="17" customWidth="1"/>
    <col min="5" max="5" width="5" customWidth="1"/>
    <col min="6" max="6" width="3.85546875" style="44" hidden="1" customWidth="1"/>
    <col min="7" max="7" width="5.85546875" customWidth="1"/>
    <col min="8" max="9" width="5" customWidth="1"/>
    <col min="10" max="10" width="9.140625" style="44" hidden="1" customWidth="1"/>
    <col min="11" max="13" width="5" customWidth="1"/>
    <col min="14" max="14" width="7.140625" style="44" hidden="1" customWidth="1"/>
    <col min="15" max="17" width="5" customWidth="1"/>
    <col min="18" max="18" width="3.85546875" style="44" hidden="1" customWidth="1"/>
    <col min="19" max="19" width="5" customWidth="1"/>
    <col min="20" max="20" width="4.7109375" customWidth="1"/>
    <col min="21" max="21" width="5" customWidth="1"/>
    <col min="22" max="22" width="8.7109375" style="44" hidden="1" customWidth="1"/>
    <col min="23" max="23" width="5.85546875" customWidth="1"/>
    <col min="24" max="24" width="5.7109375" customWidth="1"/>
    <col min="25" max="25" width="7" customWidth="1"/>
    <col min="26" max="26" width="6.28515625" hidden="1" customWidth="1"/>
    <col min="27" max="27" width="6.42578125" customWidth="1"/>
    <col min="28" max="28" width="6.5703125" customWidth="1"/>
  </cols>
  <sheetData>
    <row r="1" spans="1:28" ht="29.25" customHeight="1" x14ac:dyDescent="0.4">
      <c r="C1" s="10" t="s">
        <v>34</v>
      </c>
      <c r="K1" s="106" t="s">
        <v>19</v>
      </c>
      <c r="L1" s="106"/>
      <c r="M1" s="106"/>
    </row>
    <row r="2" spans="1:28" ht="17.100000000000001" thickBot="1" x14ac:dyDescent="0.45"/>
    <row r="3" spans="1:28" ht="24" customHeight="1" thickBot="1" x14ac:dyDescent="0.3">
      <c r="A3" s="170" t="s">
        <v>14</v>
      </c>
      <c r="B3" s="172" t="s">
        <v>5</v>
      </c>
      <c r="C3" s="174" t="s">
        <v>6</v>
      </c>
      <c r="D3" s="166" t="s">
        <v>0</v>
      </c>
      <c r="E3" s="167"/>
      <c r="F3" s="167"/>
      <c r="G3" s="169"/>
      <c r="H3" s="166" t="s">
        <v>1</v>
      </c>
      <c r="I3" s="167"/>
      <c r="J3" s="167"/>
      <c r="K3" s="169"/>
      <c r="L3" s="166" t="s">
        <v>2</v>
      </c>
      <c r="M3" s="167"/>
      <c r="N3" s="167"/>
      <c r="O3" s="169"/>
      <c r="P3" s="166" t="s">
        <v>3</v>
      </c>
      <c r="Q3" s="167"/>
      <c r="R3" s="167"/>
      <c r="S3" s="169"/>
      <c r="T3" s="166" t="s">
        <v>30</v>
      </c>
      <c r="U3" s="167"/>
      <c r="V3" s="167"/>
      <c r="W3" s="167"/>
      <c r="X3" s="166" t="s">
        <v>8</v>
      </c>
      <c r="Y3" s="168"/>
      <c r="Z3" s="50"/>
      <c r="AA3" s="166" t="s">
        <v>11</v>
      </c>
      <c r="AB3" s="169"/>
    </row>
    <row r="4" spans="1:28" ht="20.100000000000001" customHeight="1" thickBot="1" x14ac:dyDescent="0.3">
      <c r="A4" s="171"/>
      <c r="B4" s="173"/>
      <c r="C4" s="175"/>
      <c r="D4" s="43" t="s">
        <v>13</v>
      </c>
      <c r="E4" s="40" t="s">
        <v>15</v>
      </c>
      <c r="F4" s="45"/>
      <c r="G4" s="42" t="s">
        <v>12</v>
      </c>
      <c r="H4" s="40" t="s">
        <v>13</v>
      </c>
      <c r="I4" s="40" t="s">
        <v>15</v>
      </c>
      <c r="J4" s="45"/>
      <c r="K4" s="42" t="s">
        <v>12</v>
      </c>
      <c r="L4" s="42" t="s">
        <v>13</v>
      </c>
      <c r="M4" s="43" t="s">
        <v>15</v>
      </c>
      <c r="N4" s="45"/>
      <c r="O4" s="42" t="s">
        <v>12</v>
      </c>
      <c r="P4" s="42" t="s">
        <v>13</v>
      </c>
      <c r="Q4" s="43" t="s">
        <v>15</v>
      </c>
      <c r="R4" s="45"/>
      <c r="S4" s="42" t="s">
        <v>12</v>
      </c>
      <c r="T4" s="40" t="s">
        <v>13</v>
      </c>
      <c r="U4" s="40" t="s">
        <v>15</v>
      </c>
      <c r="V4" s="45"/>
      <c r="W4" s="41" t="s">
        <v>12</v>
      </c>
      <c r="X4" s="61" t="s">
        <v>9</v>
      </c>
      <c r="Y4" s="62" t="s">
        <v>12</v>
      </c>
      <c r="Z4" s="63"/>
      <c r="AA4" s="67" t="s">
        <v>4</v>
      </c>
      <c r="AB4" s="68" t="s">
        <v>10</v>
      </c>
    </row>
    <row r="5" spans="1:28" ht="35.25" customHeight="1" thickBot="1" x14ac:dyDescent="0.35">
      <c r="A5" s="37">
        <v>1</v>
      </c>
      <c r="B5" s="5" t="s">
        <v>81</v>
      </c>
      <c r="C5" s="4" t="s">
        <v>82</v>
      </c>
      <c r="D5" s="108">
        <v>3</v>
      </c>
      <c r="E5" s="21">
        <v>2</v>
      </c>
      <c r="F5" s="46">
        <f t="shared" ref="F5:F16" si="0">COUNTIF(E$5:E$16,"&lt;"&amp;E5)*ROWS(E$5:E$16)</f>
        <v>60</v>
      </c>
      <c r="G5" s="123">
        <f t="shared" ref="G5:G16" si="1">IF(COUNTIF(F$5:F$16,F5)&gt;1,RANK(F5, F$5:F$16, 0) + (COUNT(F$5:F$16) + 1 - RANK(F5, F$5:F$16, 0) - RANK(F5, F$5:F$16, 1))/2,RANK(F5, F$5:F$16, 0) + (COUNT(F$5:F$16) + 1 - RANK(F5, F$5:F$16, 0) - RANK(F5, F$5:F$16, 1)))</f>
        <v>6</v>
      </c>
      <c r="H5" s="129">
        <v>7</v>
      </c>
      <c r="I5" s="21">
        <v>1</v>
      </c>
      <c r="J5" s="46">
        <f t="shared" ref="J5:J16" si="2">COUNTIF(I$5:I$16,"&lt;"&amp;I5)*ROWS(I$5:I$16)</f>
        <v>48</v>
      </c>
      <c r="K5" s="123">
        <f t="shared" ref="K5:K16" si="3">IF(COUNTIF(J$5:J$16,J5)&gt;1,RANK(J5, J$5:J$16, 0) + (COUNT(J$5:J$16) + 1 - RANK(J5, J$5:J$16, 0) - RANK(J5, J$5:J$16, 1))/2,RANK(J5, J$5:J$16, 0) + (COUNT(J$5:J$16) + 1 - RANK(J5, J$5:J$16, 0) - RANK(J5, J$5:J$16, 1)))</f>
        <v>6</v>
      </c>
      <c r="L5" s="114">
        <v>7</v>
      </c>
      <c r="M5" s="21">
        <v>0</v>
      </c>
      <c r="N5" s="46">
        <f t="shared" ref="N5:N16" si="4">COUNTIF(M$5:M$16,"&lt;"&amp;M5)*ROWS(M$5:M$16)</f>
        <v>24</v>
      </c>
      <c r="O5" s="123">
        <f t="shared" ref="O5:O16" si="5">IF(COUNTIF(N$5:N$16,N5)&gt;1,RANK(N5, N$5:N$16, 0) + (COUNT(N$5:N$16) + 1 - RANK(N5, N$5:N$16, 0) - RANK(N5, N$5:N$16, 1))/2,RANK(N5, N$5:N$16, 0) + (COUNT(N$5:N$16) + 1 - RANK(N5, N$5:N$16, 0) - RANK(N5, N$5:N$16, 1)))</f>
        <v>9</v>
      </c>
      <c r="P5" s="120">
        <v>2</v>
      </c>
      <c r="Q5" s="21">
        <v>1</v>
      </c>
      <c r="R5" s="46">
        <f t="shared" ref="R5:R16" si="6">COUNTIF(Q$5:Q$16,"&lt;"&amp;Q5)*ROWS(Q$5:Q$16)</f>
        <v>36</v>
      </c>
      <c r="S5" s="123">
        <f t="shared" ref="S5:S16" si="7">IF(COUNTIF(R$5:R$16,R5)&gt;1,RANK(R5, R$5:R$16, 0) + (COUNT(R$5:R$16) + 1 - RANK(R5, R$5:R$16, 0) - RANK(R5, R$5:R$16, 1))/2,RANK(R5, R$5:R$16, 0) + (COUNT(R$5:R$16) + 1 - RANK(R5, R$5:R$16, 0) - RANK(R5, R$5:R$16, 1)))</f>
        <v>8.5</v>
      </c>
      <c r="T5" s="120">
        <v>9</v>
      </c>
      <c r="U5" s="21">
        <v>0</v>
      </c>
      <c r="V5" s="46">
        <f t="shared" ref="V5:V16" si="8">COUNTIF(U$5:U$16,"&lt;"&amp;U5)*ROWS(U$5:U$16)</f>
        <v>24</v>
      </c>
      <c r="W5" s="125">
        <f t="shared" ref="W5:W16" si="9">IF(COUNTIF(V$5:V$16,V5)&gt;1,RANK(V5, V$5:V$16, 0) + (COUNT(V$5:V$16) + 1 - RANK(V5, V$5:V$16, 0) - RANK(V5, V$5:V$16, 1))/2,RANK(V5, V$5:V$16, 0) + (COUNT(V$5:V$16) + 1 - RANK(V5, V$5:V$16, 0) - RANK(V5, V$5:V$16, 1)))</f>
        <v>9</v>
      </c>
      <c r="X5" s="35">
        <f>E5+I5+M5+Q5+U5</f>
        <v>4</v>
      </c>
      <c r="Y5" s="34">
        <f>SUM(G5,K5,O5,S5,W5)</f>
        <v>38.5</v>
      </c>
      <c r="Z5" s="64">
        <f t="shared" ref="Z5:Z16" si="10">COUNTIF(Y$5:Y$16,"&gt;"&amp;Y5)*ROWS(Y$5:Y$16)</f>
        <v>36</v>
      </c>
      <c r="AA5" s="69">
        <f t="shared" ref="AA5:AA16" si="11">IF(COUNTIF(Z$5:Z$16,Z5)&gt;1,RANK(Z5, Z$5:Z$16, 0) + (COUNT(Z$5:Z$16) + 1 - RANK(Z5, Z$5:Z$16, 0) - RANK(Z5, Z$5:Z$16, 1))/2,RANK(Z5, Z$5:Z$16, 0) + (COUNT(Z$5:Z$16) + 1 - RANK(Z5, Z$5:Z$16, 0) - RANK(Z5, Z$5:Z$16, 1)))</f>
        <v>9</v>
      </c>
      <c r="AB5" s="22"/>
    </row>
    <row r="6" spans="1:28" ht="35.25" customHeight="1" thickBot="1" x14ac:dyDescent="0.35">
      <c r="A6" s="38">
        <v>2</v>
      </c>
      <c r="B6" s="6" t="s">
        <v>42</v>
      </c>
      <c r="C6" s="8" t="s">
        <v>83</v>
      </c>
      <c r="D6" s="108">
        <v>4</v>
      </c>
      <c r="E6" s="24">
        <v>6</v>
      </c>
      <c r="F6" s="47">
        <f t="shared" si="0"/>
        <v>132</v>
      </c>
      <c r="G6" s="124">
        <f t="shared" si="1"/>
        <v>1</v>
      </c>
      <c r="H6" s="114">
        <v>8</v>
      </c>
      <c r="I6" s="24">
        <v>5</v>
      </c>
      <c r="J6" s="47">
        <f t="shared" si="2"/>
        <v>120</v>
      </c>
      <c r="K6" s="124">
        <f t="shared" si="3"/>
        <v>2</v>
      </c>
      <c r="L6" s="114">
        <v>1</v>
      </c>
      <c r="M6" s="24">
        <v>1</v>
      </c>
      <c r="N6" s="47">
        <f t="shared" si="4"/>
        <v>60</v>
      </c>
      <c r="O6" s="124">
        <f t="shared" si="5"/>
        <v>6.5</v>
      </c>
      <c r="P6" s="120">
        <v>10</v>
      </c>
      <c r="Q6" s="24">
        <v>3</v>
      </c>
      <c r="R6" s="47">
        <f t="shared" si="6"/>
        <v>84</v>
      </c>
      <c r="S6" s="124">
        <f t="shared" si="7"/>
        <v>4.5</v>
      </c>
      <c r="T6" s="120">
        <v>5</v>
      </c>
      <c r="U6" s="24">
        <v>0</v>
      </c>
      <c r="V6" s="47">
        <f t="shared" si="8"/>
        <v>24</v>
      </c>
      <c r="W6" s="126">
        <f t="shared" si="9"/>
        <v>9</v>
      </c>
      <c r="X6" s="35">
        <f t="shared" ref="X6:X14" si="12">E6+I6+M6+Q6+U6</f>
        <v>15</v>
      </c>
      <c r="Y6" s="34">
        <f t="shared" ref="Y6:Y16" si="13">SUM(G6,K6,O6,S6,W6)</f>
        <v>23</v>
      </c>
      <c r="Z6" s="65">
        <f t="shared" si="10"/>
        <v>84</v>
      </c>
      <c r="AA6" s="70">
        <v>4</v>
      </c>
      <c r="AB6" s="26"/>
    </row>
    <row r="7" spans="1:28" ht="35.25" customHeight="1" thickBot="1" x14ac:dyDescent="0.35">
      <c r="A7" s="38">
        <v>3</v>
      </c>
      <c r="B7" s="6" t="s">
        <v>44</v>
      </c>
      <c r="C7" s="8" t="s">
        <v>84</v>
      </c>
      <c r="D7" s="108">
        <v>5</v>
      </c>
      <c r="E7" s="24">
        <v>1</v>
      </c>
      <c r="F7" s="47">
        <f t="shared" si="0"/>
        <v>24</v>
      </c>
      <c r="G7" s="124">
        <f t="shared" si="1"/>
        <v>9</v>
      </c>
      <c r="H7" s="114">
        <v>6</v>
      </c>
      <c r="I7" s="24">
        <v>1</v>
      </c>
      <c r="J7" s="47">
        <f t="shared" si="2"/>
        <v>48</v>
      </c>
      <c r="K7" s="124">
        <f t="shared" si="3"/>
        <v>6</v>
      </c>
      <c r="L7" s="114">
        <v>2</v>
      </c>
      <c r="M7" s="24">
        <v>1</v>
      </c>
      <c r="N7" s="47">
        <f t="shared" si="4"/>
        <v>60</v>
      </c>
      <c r="O7" s="124">
        <f t="shared" si="5"/>
        <v>6.5</v>
      </c>
      <c r="P7" s="120">
        <v>7</v>
      </c>
      <c r="Q7" s="24">
        <v>4</v>
      </c>
      <c r="R7" s="47">
        <f t="shared" si="6"/>
        <v>108</v>
      </c>
      <c r="S7" s="124">
        <f t="shared" si="7"/>
        <v>2.5</v>
      </c>
      <c r="T7" s="120">
        <v>8</v>
      </c>
      <c r="U7" s="24">
        <v>2</v>
      </c>
      <c r="V7" s="47">
        <f t="shared" si="8"/>
        <v>120</v>
      </c>
      <c r="W7" s="126">
        <f t="shared" si="9"/>
        <v>1.5</v>
      </c>
      <c r="X7" s="35">
        <f t="shared" si="12"/>
        <v>9</v>
      </c>
      <c r="Y7" s="34">
        <f t="shared" si="13"/>
        <v>25.5</v>
      </c>
      <c r="Z7" s="65">
        <f t="shared" si="10"/>
        <v>72</v>
      </c>
      <c r="AA7" s="70">
        <f t="shared" si="11"/>
        <v>6</v>
      </c>
      <c r="AB7" s="26"/>
    </row>
    <row r="8" spans="1:28" ht="35.25" customHeight="1" thickBot="1" x14ac:dyDescent="0.35">
      <c r="A8" s="38">
        <v>4</v>
      </c>
      <c r="B8" s="6" t="s">
        <v>46</v>
      </c>
      <c r="C8" s="8" t="s">
        <v>85</v>
      </c>
      <c r="D8" s="108">
        <v>6</v>
      </c>
      <c r="E8" s="24">
        <v>2</v>
      </c>
      <c r="F8" s="47">
        <f t="shared" si="0"/>
        <v>60</v>
      </c>
      <c r="G8" s="124">
        <f t="shared" si="1"/>
        <v>6</v>
      </c>
      <c r="H8" s="114">
        <v>5</v>
      </c>
      <c r="I8" s="24">
        <v>2</v>
      </c>
      <c r="J8" s="47">
        <f t="shared" si="2"/>
        <v>108</v>
      </c>
      <c r="K8" s="124">
        <f t="shared" si="3"/>
        <v>3</v>
      </c>
      <c r="L8" s="114">
        <v>9</v>
      </c>
      <c r="M8" s="24">
        <v>4</v>
      </c>
      <c r="N8" s="47">
        <f t="shared" si="4"/>
        <v>132</v>
      </c>
      <c r="O8" s="124">
        <f t="shared" si="5"/>
        <v>1</v>
      </c>
      <c r="P8" s="120">
        <v>1</v>
      </c>
      <c r="Q8" s="24">
        <v>5</v>
      </c>
      <c r="R8" s="47">
        <f t="shared" si="6"/>
        <v>132</v>
      </c>
      <c r="S8" s="124">
        <f t="shared" si="7"/>
        <v>1</v>
      </c>
      <c r="T8" s="120">
        <v>6</v>
      </c>
      <c r="U8" s="24">
        <v>0</v>
      </c>
      <c r="V8" s="47">
        <f t="shared" si="8"/>
        <v>24</v>
      </c>
      <c r="W8" s="126">
        <f t="shared" si="9"/>
        <v>9</v>
      </c>
      <c r="X8" s="35">
        <f t="shared" si="12"/>
        <v>13</v>
      </c>
      <c r="Y8" s="34">
        <f t="shared" si="13"/>
        <v>20</v>
      </c>
      <c r="Z8" s="65">
        <f t="shared" si="10"/>
        <v>120</v>
      </c>
      <c r="AA8" s="70">
        <f t="shared" si="11"/>
        <v>2</v>
      </c>
      <c r="AB8" s="26"/>
    </row>
    <row r="9" spans="1:28" ht="35.25" customHeight="1" thickBot="1" x14ac:dyDescent="0.35">
      <c r="A9" s="38">
        <v>5</v>
      </c>
      <c r="B9" s="6" t="s">
        <v>48</v>
      </c>
      <c r="C9" s="8" t="s">
        <v>86</v>
      </c>
      <c r="D9" s="108">
        <v>7</v>
      </c>
      <c r="E9" s="24">
        <v>1</v>
      </c>
      <c r="F9" s="47">
        <f t="shared" si="0"/>
        <v>24</v>
      </c>
      <c r="G9" s="124">
        <f t="shared" si="1"/>
        <v>9</v>
      </c>
      <c r="H9" s="114">
        <v>4</v>
      </c>
      <c r="I9" s="24">
        <v>0</v>
      </c>
      <c r="J9" s="47">
        <f t="shared" si="2"/>
        <v>24</v>
      </c>
      <c r="K9" s="124">
        <f t="shared" si="3"/>
        <v>9.5</v>
      </c>
      <c r="L9" s="114">
        <v>10</v>
      </c>
      <c r="M9" s="24">
        <v>0</v>
      </c>
      <c r="N9" s="47">
        <f t="shared" si="4"/>
        <v>24</v>
      </c>
      <c r="O9" s="124">
        <f t="shared" si="5"/>
        <v>9</v>
      </c>
      <c r="P9" s="120">
        <v>5</v>
      </c>
      <c r="Q9" s="24">
        <v>0</v>
      </c>
      <c r="R9" s="47">
        <f t="shared" si="6"/>
        <v>24</v>
      </c>
      <c r="S9" s="124">
        <f t="shared" si="7"/>
        <v>10</v>
      </c>
      <c r="T9" s="120">
        <v>1</v>
      </c>
      <c r="U9" s="24">
        <v>1</v>
      </c>
      <c r="V9" s="47">
        <f t="shared" si="8"/>
        <v>60</v>
      </c>
      <c r="W9" s="126">
        <f t="shared" si="9"/>
        <v>5</v>
      </c>
      <c r="X9" s="35">
        <f t="shared" si="12"/>
        <v>2</v>
      </c>
      <c r="Y9" s="34">
        <f t="shared" si="13"/>
        <v>42.5</v>
      </c>
      <c r="Z9" s="65">
        <f t="shared" si="10"/>
        <v>24</v>
      </c>
      <c r="AA9" s="70">
        <f t="shared" si="11"/>
        <v>10</v>
      </c>
      <c r="AB9" s="26"/>
    </row>
    <row r="10" spans="1:28" ht="35.25" customHeight="1" thickBot="1" x14ac:dyDescent="0.35">
      <c r="A10" s="38">
        <v>6</v>
      </c>
      <c r="B10" s="6" t="s">
        <v>50</v>
      </c>
      <c r="C10" s="8" t="s">
        <v>87</v>
      </c>
      <c r="D10" s="127">
        <v>8</v>
      </c>
      <c r="E10" s="24">
        <v>1</v>
      </c>
      <c r="F10" s="47">
        <f t="shared" si="0"/>
        <v>24</v>
      </c>
      <c r="G10" s="124">
        <f t="shared" si="1"/>
        <v>9</v>
      </c>
      <c r="H10" s="114">
        <v>3</v>
      </c>
      <c r="I10" s="24">
        <v>6</v>
      </c>
      <c r="J10" s="47">
        <f t="shared" si="2"/>
        <v>132</v>
      </c>
      <c r="K10" s="124">
        <f t="shared" si="3"/>
        <v>1</v>
      </c>
      <c r="L10" s="130">
        <v>5</v>
      </c>
      <c r="M10" s="24">
        <v>2</v>
      </c>
      <c r="N10" s="47">
        <f t="shared" si="4"/>
        <v>84</v>
      </c>
      <c r="O10" s="124">
        <f t="shared" si="5"/>
        <v>3.5</v>
      </c>
      <c r="P10" s="131">
        <v>9</v>
      </c>
      <c r="Q10" s="24">
        <v>3</v>
      </c>
      <c r="R10" s="47">
        <f t="shared" si="6"/>
        <v>84</v>
      </c>
      <c r="S10" s="124">
        <f t="shared" si="7"/>
        <v>4.5</v>
      </c>
      <c r="T10" s="120">
        <v>2</v>
      </c>
      <c r="U10" s="24">
        <v>1</v>
      </c>
      <c r="V10" s="47">
        <f t="shared" si="8"/>
        <v>60</v>
      </c>
      <c r="W10" s="126">
        <f t="shared" si="9"/>
        <v>5</v>
      </c>
      <c r="X10" s="35">
        <f t="shared" si="12"/>
        <v>13</v>
      </c>
      <c r="Y10" s="34">
        <f t="shared" si="13"/>
        <v>23</v>
      </c>
      <c r="Z10" s="65">
        <f t="shared" si="10"/>
        <v>84</v>
      </c>
      <c r="AA10" s="70">
        <v>5</v>
      </c>
      <c r="AB10" s="26"/>
    </row>
    <row r="11" spans="1:28" ht="35.25" customHeight="1" thickBot="1" x14ac:dyDescent="0.35">
      <c r="A11" s="38">
        <v>7</v>
      </c>
      <c r="B11" s="6" t="s">
        <v>52</v>
      </c>
      <c r="C11" s="8" t="s">
        <v>88</v>
      </c>
      <c r="D11" s="128">
        <v>10</v>
      </c>
      <c r="E11" s="24">
        <v>3</v>
      </c>
      <c r="F11" s="47">
        <f t="shared" si="0"/>
        <v>96</v>
      </c>
      <c r="G11" s="124">
        <f t="shared" si="1"/>
        <v>3.5</v>
      </c>
      <c r="H11" s="115">
        <v>1</v>
      </c>
      <c r="I11" s="24">
        <v>1</v>
      </c>
      <c r="J11" s="47">
        <f t="shared" si="2"/>
        <v>48</v>
      </c>
      <c r="K11" s="124">
        <f t="shared" si="3"/>
        <v>6</v>
      </c>
      <c r="L11" s="115">
        <v>3</v>
      </c>
      <c r="M11" s="24">
        <v>2</v>
      </c>
      <c r="N11" s="47">
        <f t="shared" si="4"/>
        <v>84</v>
      </c>
      <c r="O11" s="124">
        <f t="shared" si="5"/>
        <v>3.5</v>
      </c>
      <c r="P11" s="132">
        <v>6</v>
      </c>
      <c r="Q11" s="24">
        <v>2</v>
      </c>
      <c r="R11" s="47">
        <f t="shared" si="6"/>
        <v>60</v>
      </c>
      <c r="S11" s="124">
        <f t="shared" si="7"/>
        <v>6.5</v>
      </c>
      <c r="T11" s="132">
        <v>7</v>
      </c>
      <c r="U11" s="24">
        <v>2</v>
      </c>
      <c r="V11" s="47">
        <f t="shared" si="8"/>
        <v>120</v>
      </c>
      <c r="W11" s="126">
        <f t="shared" si="9"/>
        <v>1.5</v>
      </c>
      <c r="X11" s="35">
        <f t="shared" si="12"/>
        <v>10</v>
      </c>
      <c r="Y11" s="34">
        <f t="shared" si="13"/>
        <v>21</v>
      </c>
      <c r="Z11" s="65">
        <f t="shared" si="10"/>
        <v>108</v>
      </c>
      <c r="AA11" s="70">
        <f t="shared" si="11"/>
        <v>3</v>
      </c>
      <c r="AB11" s="27"/>
    </row>
    <row r="12" spans="1:28" ht="35.25" customHeight="1" thickBot="1" x14ac:dyDescent="0.35">
      <c r="A12" s="38">
        <v>8</v>
      </c>
      <c r="B12" s="6" t="s">
        <v>54</v>
      </c>
      <c r="C12" s="8" t="s">
        <v>89</v>
      </c>
      <c r="D12" s="127">
        <v>9</v>
      </c>
      <c r="E12" s="24">
        <v>3</v>
      </c>
      <c r="F12" s="47">
        <f t="shared" si="0"/>
        <v>96</v>
      </c>
      <c r="G12" s="124">
        <f t="shared" si="1"/>
        <v>3.5</v>
      </c>
      <c r="H12" s="114">
        <v>2</v>
      </c>
      <c r="I12" s="24">
        <v>0</v>
      </c>
      <c r="J12" s="47">
        <f t="shared" si="2"/>
        <v>24</v>
      </c>
      <c r="K12" s="124">
        <f t="shared" si="3"/>
        <v>9.5</v>
      </c>
      <c r="L12" s="130">
        <v>6</v>
      </c>
      <c r="M12" s="24">
        <v>0</v>
      </c>
      <c r="N12" s="47">
        <f t="shared" si="4"/>
        <v>24</v>
      </c>
      <c r="O12" s="124">
        <f t="shared" si="5"/>
        <v>9</v>
      </c>
      <c r="P12" s="131">
        <v>8</v>
      </c>
      <c r="Q12" s="24">
        <v>1</v>
      </c>
      <c r="R12" s="47">
        <f t="shared" si="6"/>
        <v>36</v>
      </c>
      <c r="S12" s="124">
        <f t="shared" si="7"/>
        <v>8.5</v>
      </c>
      <c r="T12" s="120">
        <v>3</v>
      </c>
      <c r="U12" s="24">
        <v>1</v>
      </c>
      <c r="V12" s="47">
        <f t="shared" si="8"/>
        <v>60</v>
      </c>
      <c r="W12" s="126">
        <f t="shared" si="9"/>
        <v>5</v>
      </c>
      <c r="X12" s="35">
        <f t="shared" si="12"/>
        <v>5</v>
      </c>
      <c r="Y12" s="34">
        <f t="shared" si="13"/>
        <v>35.5</v>
      </c>
      <c r="Z12" s="65">
        <f t="shared" si="10"/>
        <v>48</v>
      </c>
      <c r="AA12" s="70">
        <f t="shared" si="11"/>
        <v>8</v>
      </c>
      <c r="AB12" s="27"/>
    </row>
    <row r="13" spans="1:28" ht="35.25" customHeight="1" thickBot="1" x14ac:dyDescent="0.35">
      <c r="A13" s="38">
        <v>9</v>
      </c>
      <c r="B13" s="6" t="s">
        <v>56</v>
      </c>
      <c r="C13" s="8" t="s">
        <v>90</v>
      </c>
      <c r="D13" s="107">
        <v>1</v>
      </c>
      <c r="E13" s="24">
        <v>4</v>
      </c>
      <c r="F13" s="47">
        <f t="shared" si="0"/>
        <v>120</v>
      </c>
      <c r="G13" s="124">
        <f t="shared" si="1"/>
        <v>2</v>
      </c>
      <c r="H13" s="129">
        <v>10</v>
      </c>
      <c r="I13" s="24">
        <v>1</v>
      </c>
      <c r="J13" s="47">
        <f t="shared" si="2"/>
        <v>48</v>
      </c>
      <c r="K13" s="124">
        <f t="shared" si="3"/>
        <v>6</v>
      </c>
      <c r="L13" s="129">
        <v>4</v>
      </c>
      <c r="M13" s="24">
        <v>2</v>
      </c>
      <c r="N13" s="47">
        <f t="shared" si="4"/>
        <v>84</v>
      </c>
      <c r="O13" s="124">
        <f t="shared" si="5"/>
        <v>3.5</v>
      </c>
      <c r="P13" s="133">
        <v>3</v>
      </c>
      <c r="Q13" s="24">
        <v>4</v>
      </c>
      <c r="R13" s="47">
        <f t="shared" si="6"/>
        <v>108</v>
      </c>
      <c r="S13" s="124">
        <f t="shared" si="7"/>
        <v>2.5</v>
      </c>
      <c r="T13" s="133">
        <v>10</v>
      </c>
      <c r="U13" s="24">
        <v>1</v>
      </c>
      <c r="V13" s="47">
        <f t="shared" si="8"/>
        <v>60</v>
      </c>
      <c r="W13" s="126">
        <f t="shared" si="9"/>
        <v>5</v>
      </c>
      <c r="X13" s="35">
        <f t="shared" si="12"/>
        <v>12</v>
      </c>
      <c r="Y13" s="34">
        <f t="shared" si="13"/>
        <v>19</v>
      </c>
      <c r="Z13" s="65">
        <f t="shared" si="10"/>
        <v>132</v>
      </c>
      <c r="AA13" s="70">
        <f t="shared" si="11"/>
        <v>1</v>
      </c>
      <c r="AB13" s="27"/>
    </row>
    <row r="14" spans="1:28" ht="35.25" customHeight="1" x14ac:dyDescent="0.3">
      <c r="A14" s="38">
        <v>10</v>
      </c>
      <c r="B14" s="6" t="s">
        <v>58</v>
      </c>
      <c r="C14" s="8" t="s">
        <v>91</v>
      </c>
      <c r="D14" s="108">
        <v>2</v>
      </c>
      <c r="E14" s="24">
        <v>2</v>
      </c>
      <c r="F14" s="47">
        <f t="shared" si="0"/>
        <v>60</v>
      </c>
      <c r="G14" s="124">
        <f t="shared" si="1"/>
        <v>6</v>
      </c>
      <c r="H14" s="114">
        <v>9</v>
      </c>
      <c r="I14" s="24">
        <v>1</v>
      </c>
      <c r="J14" s="47">
        <f t="shared" si="2"/>
        <v>48</v>
      </c>
      <c r="K14" s="124">
        <f t="shared" si="3"/>
        <v>6</v>
      </c>
      <c r="L14" s="114">
        <v>8</v>
      </c>
      <c r="M14" s="24">
        <v>2</v>
      </c>
      <c r="N14" s="47">
        <f t="shared" si="4"/>
        <v>84</v>
      </c>
      <c r="O14" s="124">
        <f t="shared" si="5"/>
        <v>3.5</v>
      </c>
      <c r="P14" s="120">
        <v>4</v>
      </c>
      <c r="Q14" s="24">
        <v>2</v>
      </c>
      <c r="R14" s="47">
        <f t="shared" si="6"/>
        <v>60</v>
      </c>
      <c r="S14" s="124">
        <f t="shared" si="7"/>
        <v>6.5</v>
      </c>
      <c r="T14" s="120">
        <v>4</v>
      </c>
      <c r="U14" s="24">
        <v>1</v>
      </c>
      <c r="V14" s="47">
        <f t="shared" si="8"/>
        <v>60</v>
      </c>
      <c r="W14" s="126">
        <f t="shared" si="9"/>
        <v>5</v>
      </c>
      <c r="X14" s="35">
        <f t="shared" si="12"/>
        <v>8</v>
      </c>
      <c r="Y14" s="34">
        <f t="shared" si="13"/>
        <v>27</v>
      </c>
      <c r="Z14" s="65">
        <f t="shared" si="10"/>
        <v>60</v>
      </c>
      <c r="AA14" s="70">
        <f t="shared" si="11"/>
        <v>7</v>
      </c>
      <c r="AB14" s="27"/>
    </row>
    <row r="15" spans="1:28" ht="35.25" hidden="1" customHeight="1" thickBot="1" x14ac:dyDescent="0.3">
      <c r="A15" s="38">
        <v>11</v>
      </c>
      <c r="B15" s="6"/>
      <c r="C15" s="8"/>
      <c r="D15" s="23"/>
      <c r="E15" s="24">
        <v>-2</v>
      </c>
      <c r="F15" s="47">
        <f t="shared" si="0"/>
        <v>0</v>
      </c>
      <c r="G15" s="19">
        <f t="shared" si="1"/>
        <v>11.5</v>
      </c>
      <c r="H15" s="25"/>
      <c r="I15" s="24">
        <v>-2</v>
      </c>
      <c r="J15" s="47">
        <f t="shared" si="2"/>
        <v>0</v>
      </c>
      <c r="K15" s="19">
        <f t="shared" si="3"/>
        <v>11.5</v>
      </c>
      <c r="L15" s="25"/>
      <c r="M15" s="24">
        <v>-2</v>
      </c>
      <c r="N15" s="47">
        <f t="shared" si="4"/>
        <v>0</v>
      </c>
      <c r="O15" s="19">
        <f t="shared" si="5"/>
        <v>11.5</v>
      </c>
      <c r="P15" s="25"/>
      <c r="Q15" s="24">
        <v>-2</v>
      </c>
      <c r="R15" s="47">
        <f t="shared" si="6"/>
        <v>0</v>
      </c>
      <c r="S15" s="19">
        <f t="shared" si="7"/>
        <v>11.5</v>
      </c>
      <c r="T15" s="25"/>
      <c r="U15" s="24">
        <v>-2</v>
      </c>
      <c r="V15" s="47">
        <f t="shared" si="8"/>
        <v>0</v>
      </c>
      <c r="W15" s="32">
        <f t="shared" si="9"/>
        <v>11.5</v>
      </c>
      <c r="X15" s="36">
        <f>E15+I15+M15+Q15+U15</f>
        <v>-10</v>
      </c>
      <c r="Y15" s="34">
        <f t="shared" si="13"/>
        <v>57.5</v>
      </c>
      <c r="Z15" s="65">
        <f t="shared" si="10"/>
        <v>0</v>
      </c>
      <c r="AA15" s="70">
        <f t="shared" si="11"/>
        <v>11.5</v>
      </c>
      <c r="AB15" s="27"/>
    </row>
    <row r="16" spans="1:28" ht="35.25" hidden="1" customHeight="1" thickBot="1" x14ac:dyDescent="0.3">
      <c r="A16" s="39">
        <v>12</v>
      </c>
      <c r="B16" s="7"/>
      <c r="C16" s="9"/>
      <c r="D16" s="28"/>
      <c r="E16" s="29">
        <v>-2</v>
      </c>
      <c r="F16" s="48">
        <f t="shared" si="0"/>
        <v>0</v>
      </c>
      <c r="G16" s="20">
        <f t="shared" si="1"/>
        <v>11.5</v>
      </c>
      <c r="H16" s="30"/>
      <c r="I16" s="29">
        <v>-2</v>
      </c>
      <c r="J16" s="48">
        <f t="shared" si="2"/>
        <v>0</v>
      </c>
      <c r="K16" s="20">
        <f t="shared" si="3"/>
        <v>11.5</v>
      </c>
      <c r="L16" s="30"/>
      <c r="M16" s="29">
        <v>-2</v>
      </c>
      <c r="N16" s="48">
        <f t="shared" si="4"/>
        <v>0</v>
      </c>
      <c r="O16" s="20">
        <f t="shared" si="5"/>
        <v>11.5</v>
      </c>
      <c r="P16" s="30"/>
      <c r="Q16" s="29">
        <v>-2</v>
      </c>
      <c r="R16" s="48">
        <f t="shared" si="6"/>
        <v>0</v>
      </c>
      <c r="S16" s="20">
        <f t="shared" si="7"/>
        <v>11.5</v>
      </c>
      <c r="T16" s="30"/>
      <c r="U16" s="29">
        <v>-2</v>
      </c>
      <c r="V16" s="48">
        <f t="shared" si="8"/>
        <v>0</v>
      </c>
      <c r="W16" s="33">
        <f t="shared" si="9"/>
        <v>11.5</v>
      </c>
      <c r="X16" s="36">
        <f t="shared" ref="X16" si="14">SUM(E15,I15,M15,Q15,U15)</f>
        <v>-10</v>
      </c>
      <c r="Y16" s="34">
        <f t="shared" si="13"/>
        <v>57.5</v>
      </c>
      <c r="Z16" s="66">
        <f t="shared" si="10"/>
        <v>0</v>
      </c>
      <c r="AA16" s="71">
        <f t="shared" si="11"/>
        <v>11.5</v>
      </c>
      <c r="AB16" s="31"/>
    </row>
    <row r="17" spans="7:27" hidden="1" x14ac:dyDescent="0.35">
      <c r="G17" s="18">
        <f>SUM(G5:G16)</f>
        <v>78</v>
      </c>
      <c r="K17" s="18">
        <f>SUM(K5:K16)</f>
        <v>78</v>
      </c>
      <c r="O17" s="18">
        <f>SUM(O5:O16)</f>
        <v>78</v>
      </c>
      <c r="S17" s="18">
        <f>SUM(S5:S16)</f>
        <v>78</v>
      </c>
      <c r="W17" s="18">
        <f>SUM(W5:W16)</f>
        <v>78</v>
      </c>
      <c r="Y17" s="18">
        <f>SUM(Y5:Y16)</f>
        <v>390</v>
      </c>
      <c r="Z17" s="49"/>
      <c r="AA17" s="18">
        <f>SUM(AA5:AA16)</f>
        <v>78</v>
      </c>
    </row>
    <row r="20" spans="7:27" x14ac:dyDescent="0.35">
      <c r="H20" s="17"/>
      <c r="L20" s="17"/>
      <c r="P20" s="17"/>
    </row>
  </sheetData>
  <mergeCells count="10">
    <mergeCell ref="AA3:AB3"/>
    <mergeCell ref="P3:S3"/>
    <mergeCell ref="A3:A4"/>
    <mergeCell ref="B3:B4"/>
    <mergeCell ref="C3:C4"/>
    <mergeCell ref="D3:G3"/>
    <mergeCell ref="H3:K3"/>
    <mergeCell ref="L3:O3"/>
    <mergeCell ref="T3:W3"/>
    <mergeCell ref="X3:Y3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opLeftCell="A4" workbookViewId="0">
      <selection activeCell="R9" sqref="R9"/>
    </sheetView>
  </sheetViews>
  <sheetFormatPr defaultRowHeight="15" x14ac:dyDescent="0.25"/>
  <cols>
    <col min="1" max="1" width="5.28515625" customWidth="1"/>
    <col min="2" max="2" width="22.5703125" customWidth="1"/>
    <col min="3" max="3" width="6" customWidth="1"/>
    <col min="4" max="4" width="6.5703125" style="18" customWidth="1"/>
    <col min="5" max="5" width="6.7109375" customWidth="1"/>
    <col min="6" max="6" width="6.28515625" style="18" customWidth="1"/>
    <col min="7" max="7" width="6" customWidth="1"/>
    <col min="8" max="8" width="6.7109375" style="18" customWidth="1"/>
    <col min="9" max="9" width="5.28515625" customWidth="1"/>
    <col min="10" max="10" width="6.7109375" style="18" customWidth="1"/>
    <col min="11" max="11" width="6.42578125" customWidth="1"/>
    <col min="12" max="12" width="9.28515625" style="18" customWidth="1"/>
    <col min="13" max="13" width="11.42578125" style="44" hidden="1" customWidth="1"/>
    <col min="14" max="14" width="8.7109375" customWidth="1"/>
  </cols>
  <sheetData>
    <row r="1" spans="1:14" ht="26.25" x14ac:dyDescent="0.4">
      <c r="B1" s="10" t="s">
        <v>24</v>
      </c>
    </row>
    <row r="2" spans="1:14" ht="15.75" thickBot="1" x14ac:dyDescent="0.35"/>
    <row r="3" spans="1:14" ht="21" x14ac:dyDescent="0.25">
      <c r="A3" s="178" t="s">
        <v>25</v>
      </c>
      <c r="B3" s="174" t="s">
        <v>5</v>
      </c>
      <c r="C3" s="179" t="s">
        <v>16</v>
      </c>
      <c r="D3" s="180"/>
      <c r="E3" s="181" t="s">
        <v>17</v>
      </c>
      <c r="F3" s="182"/>
      <c r="G3" s="183" t="s">
        <v>18</v>
      </c>
      <c r="H3" s="180"/>
      <c r="I3" s="183" t="s">
        <v>19</v>
      </c>
      <c r="J3" s="184"/>
      <c r="K3" s="176" t="s">
        <v>8</v>
      </c>
      <c r="L3" s="177"/>
      <c r="M3" s="57"/>
      <c r="N3" s="51" t="s">
        <v>11</v>
      </c>
    </row>
    <row r="4" spans="1:14" ht="15.75" thickBot="1" x14ac:dyDescent="0.3">
      <c r="A4" s="171"/>
      <c r="B4" s="175"/>
      <c r="C4" s="52" t="s">
        <v>15</v>
      </c>
      <c r="D4" s="137" t="s">
        <v>12</v>
      </c>
      <c r="E4" s="54" t="s">
        <v>15</v>
      </c>
      <c r="F4" s="137" t="s">
        <v>12</v>
      </c>
      <c r="G4" s="54" t="s">
        <v>15</v>
      </c>
      <c r="H4" s="137" t="s">
        <v>12</v>
      </c>
      <c r="I4" s="54" t="s">
        <v>15</v>
      </c>
      <c r="J4" s="140" t="s">
        <v>12</v>
      </c>
      <c r="K4" s="52" t="s">
        <v>9</v>
      </c>
      <c r="L4" s="144" t="s">
        <v>12</v>
      </c>
      <c r="M4" s="58"/>
      <c r="N4" s="53" t="s">
        <v>26</v>
      </c>
    </row>
    <row r="5" spans="1:14" ht="35.25" customHeight="1" thickBot="1" x14ac:dyDescent="0.3">
      <c r="A5" s="103">
        <v>1</v>
      </c>
      <c r="B5" s="5" t="s">
        <v>81</v>
      </c>
      <c r="C5" s="73">
        <f>'SO - A'!X5</f>
        <v>26</v>
      </c>
      <c r="D5" s="138">
        <f>'SO - A'!AA5</f>
        <v>7</v>
      </c>
      <c r="E5" s="79">
        <f>'SO - B'!X5</f>
        <v>6</v>
      </c>
      <c r="F5" s="138">
        <f>'SO - B'!AA5</f>
        <v>7.5</v>
      </c>
      <c r="G5" s="79">
        <f>'SO - C'!X5</f>
        <v>17</v>
      </c>
      <c r="H5" s="138">
        <f>'SO - C'!AA5</f>
        <v>1</v>
      </c>
      <c r="I5" s="79">
        <f>'SO - D'!X5</f>
        <v>4</v>
      </c>
      <c r="J5" s="141">
        <f>'SO - D'!AA5</f>
        <v>9</v>
      </c>
      <c r="K5" s="90">
        <f t="shared" ref="K5:L16" si="0">C5+E5+G5+I5</f>
        <v>53</v>
      </c>
      <c r="L5" s="147">
        <f>D5+F5+H5+J5</f>
        <v>24.5</v>
      </c>
      <c r="M5" s="91">
        <f>(COUNTIF(L$5:L$16,"&gt;"&amp;L5)*ROWS(L$5:L$16)+K5/1000)</f>
        <v>48.052999999999997</v>
      </c>
      <c r="N5" s="100">
        <f>IF(COUNTIF(M$5:M$16,M5)&gt;1,RANK(M5, M$5:M$16, 0) + (COUNT(M$5:M$16) + 1 - RANK(M5, M$5:M$16, 0) - RANK(M5, M$5:M$16, 1))/2,RANK(M5, M$5:M$16, 0) + (COUNT(M$5:M$16) + 1 - RANK(M5, M$5:M$16, 0) - RANK(M5, M$5:M$16, 1)))</f>
        <v>7</v>
      </c>
    </row>
    <row r="6" spans="1:14" ht="35.25" customHeight="1" thickBot="1" x14ac:dyDescent="0.3">
      <c r="A6" s="38">
        <v>2</v>
      </c>
      <c r="B6" s="6" t="s">
        <v>42</v>
      </c>
      <c r="C6" s="77">
        <f>'SO - A'!X6</f>
        <v>24</v>
      </c>
      <c r="D6" s="138">
        <f>'SO - A'!AA6</f>
        <v>6</v>
      </c>
      <c r="E6" s="80">
        <f>'SO - B'!X6</f>
        <v>3</v>
      </c>
      <c r="F6" s="138">
        <f>'SO - B'!AA6</f>
        <v>10</v>
      </c>
      <c r="G6" s="80">
        <f>'SO - C'!X6</f>
        <v>5</v>
      </c>
      <c r="H6" s="138">
        <f>'SO - C'!AA6</f>
        <v>10</v>
      </c>
      <c r="I6" s="80">
        <f>'SO - D'!X6</f>
        <v>15</v>
      </c>
      <c r="J6" s="141">
        <f>'SO - D'!AA6</f>
        <v>4</v>
      </c>
      <c r="K6" s="74">
        <f t="shared" si="0"/>
        <v>47</v>
      </c>
      <c r="L6" s="147">
        <f t="shared" ref="L6:L14" si="1">D6+F6+H6+J6</f>
        <v>30</v>
      </c>
      <c r="M6" s="85">
        <f t="shared" ref="M6:M16" si="2">(COUNTIF(L$5:L$16,"&gt;"&amp;L6)*ROWS(L$5:L$16)+K6/1000)</f>
        <v>36.046999999999997</v>
      </c>
      <c r="N6" s="101">
        <f t="shared" ref="N6:N16" si="3">IF(COUNTIF(M$5:M$16,M6)&gt;1,RANK(M6, M$5:M$16, 0) + (COUNT(M$5:M$16) + 1 - RANK(M6, M$5:M$16, 0) - RANK(M6, M$5:M$16, 1))/2,RANK(M6, M$5:M$16, 0) + (COUNT(M$5:M$16) + 1 - RANK(M6, M$5:M$16, 0) - RANK(M6, M$5:M$16, 1)))</f>
        <v>9</v>
      </c>
    </row>
    <row r="7" spans="1:14" ht="35.25" customHeight="1" thickBot="1" x14ac:dyDescent="0.3">
      <c r="A7" s="38">
        <v>3</v>
      </c>
      <c r="B7" s="6" t="s">
        <v>44</v>
      </c>
      <c r="C7" s="77">
        <f>'SO - A'!X7</f>
        <v>37</v>
      </c>
      <c r="D7" s="138">
        <f>'SO - A'!AA7</f>
        <v>3</v>
      </c>
      <c r="E7" s="80">
        <f>'SO - B'!X7</f>
        <v>7</v>
      </c>
      <c r="F7" s="138">
        <f>'SO - B'!AA7</f>
        <v>4</v>
      </c>
      <c r="G7" s="80">
        <f>'SO - C'!X7</f>
        <v>5</v>
      </c>
      <c r="H7" s="138">
        <f>'SO - C'!AA7</f>
        <v>9</v>
      </c>
      <c r="I7" s="80">
        <f>'SO - D'!X7</f>
        <v>9</v>
      </c>
      <c r="J7" s="141">
        <f>'SO - D'!AA7</f>
        <v>6</v>
      </c>
      <c r="K7" s="74">
        <f t="shared" si="0"/>
        <v>58</v>
      </c>
      <c r="L7" s="147">
        <f t="shared" si="1"/>
        <v>22</v>
      </c>
      <c r="M7" s="85">
        <f t="shared" si="2"/>
        <v>84.058000000000007</v>
      </c>
      <c r="N7" s="101">
        <f t="shared" si="3"/>
        <v>5</v>
      </c>
    </row>
    <row r="8" spans="1:14" ht="35.25" customHeight="1" thickBot="1" x14ac:dyDescent="0.3">
      <c r="A8" s="38">
        <v>4</v>
      </c>
      <c r="B8" s="6" t="s">
        <v>46</v>
      </c>
      <c r="C8" s="77">
        <f>'SO - A'!X8</f>
        <v>34</v>
      </c>
      <c r="D8" s="138">
        <f>'SO - A'!AA8</f>
        <v>4</v>
      </c>
      <c r="E8" s="80">
        <f>'SO - B'!X8</f>
        <v>7</v>
      </c>
      <c r="F8" s="138">
        <f>'SO - B'!AA8</f>
        <v>5</v>
      </c>
      <c r="G8" s="80">
        <f>'SO - C'!X8</f>
        <v>16</v>
      </c>
      <c r="H8" s="138">
        <f>'SO - C'!AA8</f>
        <v>2</v>
      </c>
      <c r="I8" s="80">
        <f>'SO - D'!X8</f>
        <v>13</v>
      </c>
      <c r="J8" s="141">
        <f>'SO - D'!AA8</f>
        <v>2</v>
      </c>
      <c r="K8" s="74">
        <f t="shared" si="0"/>
        <v>70</v>
      </c>
      <c r="L8" s="147">
        <f t="shared" si="1"/>
        <v>13</v>
      </c>
      <c r="M8" s="85">
        <f t="shared" si="2"/>
        <v>120.07</v>
      </c>
      <c r="N8" s="101">
        <f t="shared" si="3"/>
        <v>2</v>
      </c>
    </row>
    <row r="9" spans="1:14" ht="35.25" customHeight="1" thickBot="1" x14ac:dyDescent="0.3">
      <c r="A9" s="38">
        <v>5</v>
      </c>
      <c r="B9" s="6" t="s">
        <v>48</v>
      </c>
      <c r="C9" s="77">
        <f>'SO - A'!X9</f>
        <v>37</v>
      </c>
      <c r="D9" s="138">
        <f>'SO - A'!AA9</f>
        <v>2</v>
      </c>
      <c r="E9" s="80">
        <f>'SO - B'!X9</f>
        <v>13</v>
      </c>
      <c r="F9" s="138">
        <f>'SO - B'!AA9</f>
        <v>1</v>
      </c>
      <c r="G9" s="80">
        <f>'SO - C'!X9</f>
        <v>6</v>
      </c>
      <c r="H9" s="138">
        <f>'SO - C'!AA9</f>
        <v>8</v>
      </c>
      <c r="I9" s="80">
        <f>'SO - D'!X9</f>
        <v>2</v>
      </c>
      <c r="J9" s="141">
        <f>'SO - D'!AA9</f>
        <v>10</v>
      </c>
      <c r="K9" s="74">
        <f t="shared" si="0"/>
        <v>58</v>
      </c>
      <c r="L9" s="147">
        <f t="shared" si="1"/>
        <v>21</v>
      </c>
      <c r="M9" s="85">
        <f t="shared" si="2"/>
        <v>96.058000000000007</v>
      </c>
      <c r="N9" s="101">
        <f t="shared" si="3"/>
        <v>4</v>
      </c>
    </row>
    <row r="10" spans="1:14" ht="35.25" customHeight="1" thickBot="1" x14ac:dyDescent="0.3">
      <c r="A10" s="38">
        <v>6</v>
      </c>
      <c r="B10" s="6" t="s">
        <v>50</v>
      </c>
      <c r="C10" s="77">
        <f>'SO - A'!X10</f>
        <v>23</v>
      </c>
      <c r="D10" s="138">
        <f>'SO - A'!AA10</f>
        <v>8.5</v>
      </c>
      <c r="E10" s="80">
        <f>'SO - B'!X10</f>
        <v>8</v>
      </c>
      <c r="F10" s="138">
        <f>'SO - B'!AA10</f>
        <v>6</v>
      </c>
      <c r="G10" s="80">
        <f>'SO - C'!X10</f>
        <v>10</v>
      </c>
      <c r="H10" s="138">
        <f>'SO - C'!AA10</f>
        <v>4</v>
      </c>
      <c r="I10" s="80">
        <f>'SO - D'!X10</f>
        <v>13</v>
      </c>
      <c r="J10" s="141">
        <f>'SO - D'!AA10</f>
        <v>5</v>
      </c>
      <c r="K10" s="74">
        <f t="shared" si="0"/>
        <v>54</v>
      </c>
      <c r="L10" s="147">
        <f t="shared" si="1"/>
        <v>23.5</v>
      </c>
      <c r="M10" s="85">
        <f t="shared" si="2"/>
        <v>72.054000000000002</v>
      </c>
      <c r="N10" s="101">
        <f t="shared" si="3"/>
        <v>6</v>
      </c>
    </row>
    <row r="11" spans="1:14" ht="35.25" customHeight="1" thickBot="1" x14ac:dyDescent="0.3">
      <c r="A11" s="38">
        <v>7</v>
      </c>
      <c r="B11" s="6" t="s">
        <v>52</v>
      </c>
      <c r="C11" s="77">
        <f>'SO - A'!X11</f>
        <v>34</v>
      </c>
      <c r="D11" s="138">
        <f>'SO - A'!AA11</f>
        <v>5</v>
      </c>
      <c r="E11" s="80">
        <f>'SO - B'!X11</f>
        <v>4</v>
      </c>
      <c r="F11" s="138">
        <f>'SO - B'!AA11</f>
        <v>9</v>
      </c>
      <c r="G11" s="80">
        <f>'SO - C'!X11</f>
        <v>9</v>
      </c>
      <c r="H11" s="138">
        <f>'SO - C'!AA11</f>
        <v>3</v>
      </c>
      <c r="I11" s="80">
        <f>'SO - D'!X11</f>
        <v>10</v>
      </c>
      <c r="J11" s="141">
        <f>'SO - D'!AA11</f>
        <v>3</v>
      </c>
      <c r="K11" s="74">
        <f t="shared" si="0"/>
        <v>57</v>
      </c>
      <c r="L11" s="147">
        <f t="shared" si="1"/>
        <v>20</v>
      </c>
      <c r="M11" s="85">
        <f t="shared" si="2"/>
        <v>108.057</v>
      </c>
      <c r="N11" s="101">
        <f t="shared" si="3"/>
        <v>3</v>
      </c>
    </row>
    <row r="12" spans="1:14" ht="35.25" customHeight="1" thickBot="1" x14ac:dyDescent="0.3">
      <c r="A12" s="38">
        <v>8</v>
      </c>
      <c r="B12" s="6" t="s">
        <v>54</v>
      </c>
      <c r="C12" s="77">
        <f>'SO - A'!X12</f>
        <v>23</v>
      </c>
      <c r="D12" s="138">
        <f>'SO - A'!AA12</f>
        <v>8.5</v>
      </c>
      <c r="E12" s="80">
        <f>'SO - B'!X12</f>
        <v>10</v>
      </c>
      <c r="F12" s="138">
        <f>'SO - B'!AA12</f>
        <v>2</v>
      </c>
      <c r="G12" s="80">
        <f>'SO - C'!X12</f>
        <v>6</v>
      </c>
      <c r="H12" s="138">
        <f>'SO - C'!AA12</f>
        <v>6</v>
      </c>
      <c r="I12" s="80">
        <f>'SO - D'!X12</f>
        <v>5</v>
      </c>
      <c r="J12" s="141">
        <f>'SO - D'!AA12</f>
        <v>8</v>
      </c>
      <c r="K12" s="74">
        <f t="shared" ref="K12" si="4">C12+E12+G12+I12</f>
        <v>44</v>
      </c>
      <c r="L12" s="147">
        <f t="shared" si="1"/>
        <v>24.5</v>
      </c>
      <c r="M12" s="85">
        <f t="shared" ref="M12" si="5">(COUNTIF(L$5:L$16,"&gt;"&amp;L12)*ROWS(L$5:L$16)+K12/1000)</f>
        <v>48.043999999999997</v>
      </c>
      <c r="N12" s="101">
        <f t="shared" ref="N12" si="6">IF(COUNTIF(M$5:M$16,M12)&gt;1,RANK(M12, M$5:M$16, 0) + (COUNT(M$5:M$16) + 1 - RANK(M12, M$5:M$16, 0) - RANK(M12, M$5:M$16, 1))/2,RANK(M12, M$5:M$16, 0) + (COUNT(M$5:M$16) + 1 - RANK(M12, M$5:M$16, 0) - RANK(M12, M$5:M$16, 1)))</f>
        <v>8</v>
      </c>
    </row>
    <row r="13" spans="1:14" ht="35.25" customHeight="1" thickBot="1" x14ac:dyDescent="0.3">
      <c r="A13" s="38">
        <v>9</v>
      </c>
      <c r="B13" s="6" t="s">
        <v>56</v>
      </c>
      <c r="C13" s="77">
        <f>'SO - A'!X13</f>
        <v>45</v>
      </c>
      <c r="D13" s="138">
        <f>'SO - A'!AA13</f>
        <v>1</v>
      </c>
      <c r="E13" s="80">
        <f>'SO - B'!X13</f>
        <v>7</v>
      </c>
      <c r="F13" s="138">
        <f>'SO - B'!AA13</f>
        <v>3</v>
      </c>
      <c r="G13" s="80">
        <f>'SO - C'!X13</f>
        <v>7</v>
      </c>
      <c r="H13" s="138">
        <f>'SO - C'!AA13</f>
        <v>5</v>
      </c>
      <c r="I13" s="80">
        <f>'SO - D'!X13</f>
        <v>12</v>
      </c>
      <c r="J13" s="141">
        <f>'SO - D'!AA13</f>
        <v>1</v>
      </c>
      <c r="K13" s="74">
        <f t="shared" si="0"/>
        <v>71</v>
      </c>
      <c r="L13" s="147">
        <f t="shared" si="1"/>
        <v>10</v>
      </c>
      <c r="M13" s="85">
        <f t="shared" si="2"/>
        <v>132.071</v>
      </c>
      <c r="N13" s="101">
        <f t="shared" si="3"/>
        <v>1</v>
      </c>
    </row>
    <row r="14" spans="1:14" ht="35.25" customHeight="1" x14ac:dyDescent="0.25">
      <c r="A14" s="38">
        <v>10</v>
      </c>
      <c r="B14" s="6" t="s">
        <v>58</v>
      </c>
      <c r="C14" s="77">
        <f>'SO - A'!X14</f>
        <v>14</v>
      </c>
      <c r="D14" s="138">
        <f>'SO - A'!AA14</f>
        <v>10</v>
      </c>
      <c r="E14" s="80">
        <f>'SO - B'!X14</f>
        <v>6</v>
      </c>
      <c r="F14" s="138">
        <f>'SO - B'!AA14</f>
        <v>7.5</v>
      </c>
      <c r="G14" s="80">
        <f>'SO - C'!X14</f>
        <v>6</v>
      </c>
      <c r="H14" s="138">
        <f>'SO - C'!AA14</f>
        <v>7</v>
      </c>
      <c r="I14" s="80">
        <f>'SO - D'!X14</f>
        <v>8</v>
      </c>
      <c r="J14" s="141">
        <f>'SO - D'!AA14</f>
        <v>7</v>
      </c>
      <c r="K14" s="74">
        <f t="shared" ref="K14" si="7">C14+E14+G14+I14</f>
        <v>34</v>
      </c>
      <c r="L14" s="147">
        <f t="shared" si="1"/>
        <v>31.5</v>
      </c>
      <c r="M14" s="85">
        <f t="shared" ref="M14" si="8">(COUNTIF(L$5:L$16,"&gt;"&amp;L14)*ROWS(L$5:L$16)+K14/1000)</f>
        <v>24.033999999999999</v>
      </c>
      <c r="N14" s="101">
        <f t="shared" ref="N14" si="9">IF(COUNTIF(M$5:M$16,M14)&gt;1,RANK(M14, M$5:M$16, 0) + (COUNT(M$5:M$16) + 1 - RANK(M14, M$5:M$16, 0) - RANK(M14, M$5:M$16, 1))/2,RANK(M14, M$5:M$16, 0) + (COUNT(M$5:M$16) + 1 - RANK(M14, M$5:M$16, 0) - RANK(M14, M$5:M$16, 1)))</f>
        <v>10</v>
      </c>
    </row>
    <row r="15" spans="1:14" ht="35.25" hidden="1" customHeight="1" x14ac:dyDescent="0.3">
      <c r="A15" s="38">
        <v>11</v>
      </c>
      <c r="B15" s="56"/>
      <c r="C15" s="77">
        <f>'SO - A'!X15</f>
        <v>-10</v>
      </c>
      <c r="D15" s="27">
        <f>'SO - A'!Y15</f>
        <v>57.5</v>
      </c>
      <c r="E15" s="80">
        <v>-10</v>
      </c>
      <c r="F15" s="27">
        <f>'SO - B'!Y15</f>
        <v>57.5</v>
      </c>
      <c r="G15" s="80">
        <f>'SO - C'!X15</f>
        <v>-10</v>
      </c>
      <c r="H15" s="27">
        <f>'SO - C'!Y15</f>
        <v>57.5</v>
      </c>
      <c r="I15" s="80">
        <f>'SO - D'!X15</f>
        <v>-10</v>
      </c>
      <c r="J15" s="142">
        <f>'SO - D'!Y15</f>
        <v>57.5</v>
      </c>
      <c r="K15" s="74">
        <f t="shared" si="0"/>
        <v>-40</v>
      </c>
      <c r="L15" s="145">
        <f t="shared" si="0"/>
        <v>230</v>
      </c>
      <c r="M15" s="85">
        <f t="shared" si="2"/>
        <v>-0.04</v>
      </c>
      <c r="N15" s="101">
        <f t="shared" si="3"/>
        <v>11.5</v>
      </c>
    </row>
    <row r="16" spans="1:14" ht="35.25" hidden="1" customHeight="1" thickBot="1" x14ac:dyDescent="0.35">
      <c r="A16" s="39">
        <v>12</v>
      </c>
      <c r="B16" s="53"/>
      <c r="C16" s="78">
        <f>'SO - A'!X16</f>
        <v>-10</v>
      </c>
      <c r="D16" s="139">
        <f>'SO - A'!Y16</f>
        <v>57.5</v>
      </c>
      <c r="E16" s="81">
        <f>'SO - B'!X16</f>
        <v>-10</v>
      </c>
      <c r="F16" s="139">
        <f>'SO - B'!Y16</f>
        <v>57.5</v>
      </c>
      <c r="G16" s="81">
        <f>'SO - C'!X16</f>
        <v>-10</v>
      </c>
      <c r="H16" s="139">
        <f>'SO - C'!Y16</f>
        <v>57.5</v>
      </c>
      <c r="I16" s="81">
        <f>'SO - D'!X16</f>
        <v>-10</v>
      </c>
      <c r="J16" s="143">
        <f>'SO - D'!Y16</f>
        <v>57.5</v>
      </c>
      <c r="K16" s="75">
        <f t="shared" si="0"/>
        <v>-40</v>
      </c>
      <c r="L16" s="146">
        <f t="shared" si="0"/>
        <v>230</v>
      </c>
      <c r="M16" s="89">
        <f t="shared" si="2"/>
        <v>-0.04</v>
      </c>
      <c r="N16" s="102">
        <f t="shared" si="3"/>
        <v>11.5</v>
      </c>
    </row>
  </sheetData>
  <mergeCells count="7">
    <mergeCell ref="K3:L3"/>
    <mergeCell ref="A3:A4"/>
    <mergeCell ref="B3:B4"/>
    <mergeCell ref="C3:D3"/>
    <mergeCell ref="E3:F3"/>
    <mergeCell ref="G3:H3"/>
    <mergeCell ref="I3:J3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topLeftCell="A10" workbookViewId="0">
      <selection activeCell="AD10" sqref="AD10"/>
    </sheetView>
  </sheetViews>
  <sheetFormatPr defaultRowHeight="16.5" x14ac:dyDescent="0.35"/>
  <cols>
    <col min="1" max="1" width="3.5703125" customWidth="1"/>
    <col min="2" max="2" width="9.42578125" customWidth="1"/>
    <col min="3" max="3" width="22.5703125" customWidth="1"/>
    <col min="4" max="4" width="4.42578125" style="17" customWidth="1"/>
    <col min="5" max="5" width="5" customWidth="1"/>
    <col min="6" max="6" width="3.85546875" style="44" hidden="1" customWidth="1"/>
    <col min="7" max="7" width="5" customWidth="1"/>
    <col min="8" max="8" width="4.5703125" customWidth="1"/>
    <col min="9" max="9" width="5" customWidth="1"/>
    <col min="10" max="10" width="9.140625" style="44" hidden="1" customWidth="1"/>
    <col min="11" max="11" width="5" customWidth="1"/>
    <col min="12" max="12" width="4.140625" customWidth="1"/>
    <col min="13" max="13" width="5" customWidth="1"/>
    <col min="14" max="14" width="7.140625" style="44" hidden="1" customWidth="1"/>
    <col min="15" max="17" width="5" customWidth="1"/>
    <col min="18" max="18" width="3.85546875" style="44" hidden="1" customWidth="1"/>
    <col min="19" max="19" width="5" customWidth="1"/>
    <col min="20" max="21" width="4.5703125" customWidth="1"/>
    <col min="22" max="22" width="5.140625" style="44" hidden="1" customWidth="1"/>
    <col min="23" max="23" width="5.28515625" customWidth="1"/>
    <col min="24" max="24" width="6.85546875" customWidth="1"/>
    <col min="26" max="26" width="0" hidden="1" customWidth="1"/>
    <col min="27" max="27" width="6.85546875" customWidth="1"/>
  </cols>
  <sheetData>
    <row r="1" spans="1:28" ht="29.25" customHeight="1" x14ac:dyDescent="0.4">
      <c r="C1" s="10" t="s">
        <v>35</v>
      </c>
    </row>
    <row r="2" spans="1:28" ht="17.100000000000001" thickBot="1" x14ac:dyDescent="0.45"/>
    <row r="3" spans="1:28" ht="24" customHeight="1" thickBot="1" x14ac:dyDescent="0.3">
      <c r="A3" s="170" t="s">
        <v>14</v>
      </c>
      <c r="B3" s="172" t="s">
        <v>5</v>
      </c>
      <c r="C3" s="174" t="s">
        <v>6</v>
      </c>
      <c r="D3" s="166" t="s">
        <v>0</v>
      </c>
      <c r="E3" s="167"/>
      <c r="F3" s="167"/>
      <c r="G3" s="169"/>
      <c r="H3" s="166" t="s">
        <v>1</v>
      </c>
      <c r="I3" s="167"/>
      <c r="J3" s="167"/>
      <c r="K3" s="169"/>
      <c r="L3" s="166" t="s">
        <v>2</v>
      </c>
      <c r="M3" s="167"/>
      <c r="N3" s="167"/>
      <c r="O3" s="169"/>
      <c r="P3" s="166" t="s">
        <v>3</v>
      </c>
      <c r="Q3" s="167"/>
      <c r="R3" s="167"/>
      <c r="S3" s="169"/>
      <c r="T3" s="166" t="s">
        <v>30</v>
      </c>
      <c r="U3" s="167"/>
      <c r="V3" s="167"/>
      <c r="W3" s="167"/>
      <c r="X3" s="166" t="s">
        <v>8</v>
      </c>
      <c r="Y3" s="168"/>
      <c r="Z3" s="50"/>
      <c r="AA3" s="166" t="s">
        <v>11</v>
      </c>
      <c r="AB3" s="169"/>
    </row>
    <row r="4" spans="1:28" ht="20.100000000000001" customHeight="1" thickBot="1" x14ac:dyDescent="0.3">
      <c r="A4" s="171"/>
      <c r="B4" s="173"/>
      <c r="C4" s="175"/>
      <c r="D4" s="43" t="s">
        <v>13</v>
      </c>
      <c r="E4" s="40" t="s">
        <v>15</v>
      </c>
      <c r="F4" s="45"/>
      <c r="G4" s="42" t="s">
        <v>12</v>
      </c>
      <c r="H4" s="40" t="s">
        <v>13</v>
      </c>
      <c r="I4" s="40" t="s">
        <v>15</v>
      </c>
      <c r="J4" s="45"/>
      <c r="K4" s="42" t="s">
        <v>12</v>
      </c>
      <c r="L4" s="42" t="s">
        <v>13</v>
      </c>
      <c r="M4" s="43" t="s">
        <v>15</v>
      </c>
      <c r="N4" s="45"/>
      <c r="O4" s="42" t="s">
        <v>12</v>
      </c>
      <c r="P4" s="42" t="s">
        <v>13</v>
      </c>
      <c r="Q4" s="43" t="s">
        <v>15</v>
      </c>
      <c r="R4" s="45"/>
      <c r="S4" s="42" t="s">
        <v>12</v>
      </c>
      <c r="T4" s="40" t="s">
        <v>13</v>
      </c>
      <c r="U4" s="40" t="s">
        <v>15</v>
      </c>
      <c r="V4" s="45"/>
      <c r="W4" s="41" t="s">
        <v>12</v>
      </c>
      <c r="X4" s="61" t="s">
        <v>9</v>
      </c>
      <c r="Y4" s="62" t="s">
        <v>12</v>
      </c>
      <c r="Z4" s="63"/>
      <c r="AA4" s="67" t="s">
        <v>4</v>
      </c>
      <c r="AB4" s="68" t="s">
        <v>10</v>
      </c>
    </row>
    <row r="5" spans="1:28" ht="35.25" customHeight="1" thickBot="1" x14ac:dyDescent="0.35">
      <c r="A5" s="37">
        <v>1</v>
      </c>
      <c r="B5" s="5" t="s">
        <v>81</v>
      </c>
      <c r="C5" s="4" t="s">
        <v>82</v>
      </c>
      <c r="D5" s="108">
        <v>5</v>
      </c>
      <c r="E5" s="21">
        <v>4</v>
      </c>
      <c r="F5" s="46">
        <f t="shared" ref="F5:F16" si="0">COUNTIF(E$5:E$16,"&lt;"&amp;E5)*ROWS(E$5:E$16)</f>
        <v>60</v>
      </c>
      <c r="G5" s="123">
        <f t="shared" ref="G5:G16" si="1">IF(COUNTIF(F$5:F$16,F5)&gt;1,RANK(F5, F$5:F$16, 0) + (COUNT(F$5:F$16) + 1 - RANK(F5, F$5:F$16, 0) - RANK(F5, F$5:F$16, 1))/2,RANK(F5, F$5:F$16, 0) + (COUNT(F$5:F$16) + 1 - RANK(F5, F$5:F$16, 0) - RANK(F5, F$5:F$16, 1)))</f>
        <v>6</v>
      </c>
      <c r="H5" s="114">
        <v>6</v>
      </c>
      <c r="I5" s="21">
        <v>4</v>
      </c>
      <c r="J5" s="46">
        <f t="shared" ref="J5:J16" si="2">COUNTIF(I$5:I$16,"&lt;"&amp;I5)*ROWS(I$5:I$16)</f>
        <v>60</v>
      </c>
      <c r="K5" s="123">
        <f t="shared" ref="K5:K16" si="3">IF(COUNTIF(J$5:J$16,J5)&gt;1,RANK(J5, J$5:J$16, 0) + (COUNT(J$5:J$16) + 1 - RANK(J5, J$5:J$16, 0) - RANK(J5, J$5:J$16, 1))/2,RANK(J5, J$5:J$16, 0) + (COUNT(J$5:J$16) + 1 - RANK(J5, J$5:J$16, 0) - RANK(J5, J$5:J$16, 1)))</f>
        <v>6</v>
      </c>
      <c r="L5" s="114">
        <v>2</v>
      </c>
      <c r="M5" s="21">
        <v>9</v>
      </c>
      <c r="N5" s="46">
        <f t="shared" ref="N5:N16" si="4">COUNTIF(M$5:M$16,"&lt;"&amp;M5)*ROWS(M$5:M$16)</f>
        <v>120</v>
      </c>
      <c r="O5" s="123">
        <f t="shared" ref="O5:O16" si="5">IF(COUNTIF(N$5:N$16,N5)&gt;1,RANK(N5, N$5:N$16, 0) + (COUNT(N$5:N$16) + 1 - RANK(N5, N$5:N$16, 0) - RANK(N5, N$5:N$16, 1))/2,RANK(N5, N$5:N$16, 0) + (COUNT(N$5:N$16) + 1 - RANK(N5, N$5:N$16, 0) - RANK(N5, N$5:N$16, 1)))</f>
        <v>2</v>
      </c>
      <c r="P5" s="120">
        <v>7</v>
      </c>
      <c r="Q5" s="21">
        <v>4</v>
      </c>
      <c r="R5" s="46">
        <f t="shared" ref="R5:R16" si="6">COUNTIF(Q$5:Q$16,"&lt;"&amp;Q5)*ROWS(Q$5:Q$16)</f>
        <v>84</v>
      </c>
      <c r="S5" s="123">
        <f t="shared" ref="S5:S16" si="7">IF(COUNTIF(R$5:R$16,R5)&gt;1,RANK(R5, R$5:R$16, 0) + (COUNT(R$5:R$16) + 1 - RANK(R5, R$5:R$16, 0) - RANK(R5, R$5:R$16, 1))/2,RANK(R5, R$5:R$16, 0) + (COUNT(R$5:R$16) + 1 - RANK(R5, R$5:R$16, 0) - RANK(R5, R$5:R$16, 1)))</f>
        <v>4.5</v>
      </c>
      <c r="T5" s="120">
        <v>8</v>
      </c>
      <c r="U5" s="21">
        <v>1</v>
      </c>
      <c r="V5" s="46">
        <f t="shared" ref="V5:V16" si="8">COUNTIF(U$5:U$16,"&lt;"&amp;U5)*ROWS(U$5:U$16)</f>
        <v>36</v>
      </c>
      <c r="W5" s="125">
        <f t="shared" ref="W5:W16" si="9">IF(COUNTIF(V$5:V$16,V5)&gt;1,RANK(V5, V$5:V$16, 0) + (COUNT(V$5:V$16) + 1 - RANK(V5, V$5:V$16, 0) - RANK(V5, V$5:V$16, 1))/2,RANK(V5, V$5:V$16, 0) + (COUNT(V$5:V$16) + 1 - RANK(V5, V$5:V$16, 0) - RANK(V5, V$5:V$16, 1)))</f>
        <v>8</v>
      </c>
      <c r="X5" s="35">
        <f>E5+I5+M5+Q5+U5</f>
        <v>22</v>
      </c>
      <c r="Y5" s="34">
        <f>SUM(G5,K5,O5,S5,W5)</f>
        <v>26.5</v>
      </c>
      <c r="Z5" s="64">
        <f t="shared" ref="Z5:Z16" si="10">COUNTIF(Y$5:Y$16,"&gt;"&amp;Y5)*ROWS(Y$5:Y$16)</f>
        <v>84</v>
      </c>
      <c r="AA5" s="69">
        <f t="shared" ref="AA5:AA16" si="11">IF(COUNTIF(Z$5:Z$16,Z5)&gt;1,RANK(Z5, Z$5:Z$16, 0) + (COUNT(Z$5:Z$16) + 1 - RANK(Z5, Z$5:Z$16, 0) - RANK(Z5, Z$5:Z$16, 1))/2,RANK(Z5, Z$5:Z$16, 0) + (COUNT(Z$5:Z$16) + 1 - RANK(Z5, Z$5:Z$16, 0) - RANK(Z5, Z$5:Z$16, 1)))</f>
        <v>5</v>
      </c>
      <c r="AB5" s="22"/>
    </row>
    <row r="6" spans="1:28" ht="35.25" customHeight="1" thickBot="1" x14ac:dyDescent="0.35">
      <c r="A6" s="38">
        <v>2</v>
      </c>
      <c r="B6" s="6" t="s">
        <v>42</v>
      </c>
      <c r="C6" s="8" t="s">
        <v>83</v>
      </c>
      <c r="D6" s="108">
        <v>6</v>
      </c>
      <c r="E6" s="24">
        <v>4</v>
      </c>
      <c r="F6" s="47">
        <f t="shared" si="0"/>
        <v>60</v>
      </c>
      <c r="G6" s="124">
        <f t="shared" si="1"/>
        <v>6</v>
      </c>
      <c r="H6" s="114">
        <v>5</v>
      </c>
      <c r="I6" s="24">
        <v>5</v>
      </c>
      <c r="J6" s="47">
        <f t="shared" si="2"/>
        <v>96</v>
      </c>
      <c r="K6" s="124">
        <f t="shared" si="3"/>
        <v>3</v>
      </c>
      <c r="L6" s="114">
        <v>9</v>
      </c>
      <c r="M6" s="24">
        <v>3</v>
      </c>
      <c r="N6" s="47">
        <f t="shared" si="4"/>
        <v>60</v>
      </c>
      <c r="O6" s="124">
        <f t="shared" si="5"/>
        <v>6.5</v>
      </c>
      <c r="P6" s="120">
        <v>1</v>
      </c>
      <c r="Q6" s="24">
        <v>8</v>
      </c>
      <c r="R6" s="47">
        <f t="shared" si="6"/>
        <v>132</v>
      </c>
      <c r="S6" s="124">
        <f t="shared" si="7"/>
        <v>1</v>
      </c>
      <c r="T6" s="120">
        <v>6</v>
      </c>
      <c r="U6" s="24">
        <v>11</v>
      </c>
      <c r="V6" s="47">
        <f t="shared" si="8"/>
        <v>132</v>
      </c>
      <c r="W6" s="126">
        <f t="shared" si="9"/>
        <v>1</v>
      </c>
      <c r="X6" s="35">
        <f t="shared" ref="X6:X14" si="12">E6+I6+M6+Q6+U6</f>
        <v>31</v>
      </c>
      <c r="Y6" s="34">
        <f t="shared" ref="Y6:Y16" si="13">SUM(G6,K6,O6,S6,W6)</f>
        <v>17.5</v>
      </c>
      <c r="Z6" s="65">
        <f t="shared" si="10"/>
        <v>120</v>
      </c>
      <c r="AA6" s="70">
        <f t="shared" si="11"/>
        <v>2</v>
      </c>
      <c r="AB6" s="26"/>
    </row>
    <row r="7" spans="1:28" ht="35.25" customHeight="1" thickBot="1" x14ac:dyDescent="0.35">
      <c r="A7" s="38">
        <v>3</v>
      </c>
      <c r="B7" s="6" t="s">
        <v>44</v>
      </c>
      <c r="C7" s="8" t="s">
        <v>93</v>
      </c>
      <c r="D7" s="108">
        <v>7</v>
      </c>
      <c r="E7" s="24">
        <v>2</v>
      </c>
      <c r="F7" s="47">
        <f t="shared" si="0"/>
        <v>36</v>
      </c>
      <c r="G7" s="124">
        <f t="shared" si="1"/>
        <v>8.5</v>
      </c>
      <c r="H7" s="114">
        <v>4</v>
      </c>
      <c r="I7" s="24">
        <v>2</v>
      </c>
      <c r="J7" s="47">
        <f t="shared" si="2"/>
        <v>36</v>
      </c>
      <c r="K7" s="124">
        <f t="shared" si="3"/>
        <v>9</v>
      </c>
      <c r="L7" s="114">
        <v>10</v>
      </c>
      <c r="M7" s="24">
        <v>1</v>
      </c>
      <c r="N7" s="47">
        <f t="shared" si="4"/>
        <v>48</v>
      </c>
      <c r="O7" s="124">
        <f t="shared" si="5"/>
        <v>8</v>
      </c>
      <c r="P7" s="120">
        <v>5</v>
      </c>
      <c r="Q7" s="24">
        <v>1</v>
      </c>
      <c r="R7" s="47">
        <f t="shared" si="6"/>
        <v>24</v>
      </c>
      <c r="S7" s="124">
        <f t="shared" si="7"/>
        <v>9.5</v>
      </c>
      <c r="T7" s="120">
        <v>1</v>
      </c>
      <c r="U7" s="24">
        <v>0</v>
      </c>
      <c r="V7" s="47">
        <f t="shared" si="8"/>
        <v>24</v>
      </c>
      <c r="W7" s="126">
        <f t="shared" si="9"/>
        <v>10</v>
      </c>
      <c r="X7" s="35">
        <f t="shared" si="12"/>
        <v>6</v>
      </c>
      <c r="Y7" s="34">
        <f t="shared" si="13"/>
        <v>45</v>
      </c>
      <c r="Z7" s="65">
        <f t="shared" si="10"/>
        <v>24</v>
      </c>
      <c r="AA7" s="70">
        <f t="shared" si="11"/>
        <v>10</v>
      </c>
      <c r="AB7" s="26"/>
    </row>
    <row r="8" spans="1:28" ht="35.25" customHeight="1" thickBot="1" x14ac:dyDescent="0.35">
      <c r="A8" s="38">
        <v>4</v>
      </c>
      <c r="B8" s="6" t="s">
        <v>46</v>
      </c>
      <c r="C8" s="8" t="s">
        <v>85</v>
      </c>
      <c r="D8" s="128">
        <v>8</v>
      </c>
      <c r="E8" s="24">
        <v>12</v>
      </c>
      <c r="F8" s="47">
        <f t="shared" si="0"/>
        <v>132</v>
      </c>
      <c r="G8" s="124">
        <f t="shared" si="1"/>
        <v>1</v>
      </c>
      <c r="H8" s="115">
        <v>3</v>
      </c>
      <c r="I8" s="24">
        <v>11</v>
      </c>
      <c r="J8" s="47">
        <f t="shared" si="2"/>
        <v>132</v>
      </c>
      <c r="K8" s="124">
        <f t="shared" si="3"/>
        <v>1</v>
      </c>
      <c r="L8" s="115">
        <v>5</v>
      </c>
      <c r="M8" s="24">
        <v>0</v>
      </c>
      <c r="N8" s="47">
        <f t="shared" si="4"/>
        <v>24</v>
      </c>
      <c r="O8" s="124">
        <f t="shared" si="5"/>
        <v>9.5</v>
      </c>
      <c r="P8" s="132">
        <v>9</v>
      </c>
      <c r="Q8" s="24">
        <v>2</v>
      </c>
      <c r="R8" s="47">
        <f t="shared" si="6"/>
        <v>48</v>
      </c>
      <c r="S8" s="124">
        <f t="shared" si="7"/>
        <v>7.5</v>
      </c>
      <c r="T8" s="132">
        <v>2</v>
      </c>
      <c r="U8" s="24">
        <v>2</v>
      </c>
      <c r="V8" s="47">
        <f t="shared" si="8"/>
        <v>72</v>
      </c>
      <c r="W8" s="126">
        <f t="shared" si="9"/>
        <v>5.5</v>
      </c>
      <c r="X8" s="35">
        <f t="shared" si="12"/>
        <v>27</v>
      </c>
      <c r="Y8" s="34">
        <f t="shared" si="13"/>
        <v>24.5</v>
      </c>
      <c r="Z8" s="65">
        <f t="shared" si="10"/>
        <v>96</v>
      </c>
      <c r="AA8" s="70">
        <f t="shared" si="11"/>
        <v>4</v>
      </c>
      <c r="AB8" s="26"/>
    </row>
    <row r="9" spans="1:28" ht="35.25" customHeight="1" thickBot="1" x14ac:dyDescent="0.35">
      <c r="A9" s="38">
        <v>5</v>
      </c>
      <c r="B9" s="6" t="s">
        <v>48</v>
      </c>
      <c r="C9" s="8" t="s">
        <v>86</v>
      </c>
      <c r="D9" s="127">
        <v>9</v>
      </c>
      <c r="E9" s="24">
        <v>2</v>
      </c>
      <c r="F9" s="47">
        <f t="shared" si="0"/>
        <v>36</v>
      </c>
      <c r="G9" s="124">
        <f t="shared" si="1"/>
        <v>8.5</v>
      </c>
      <c r="H9" s="114">
        <v>2</v>
      </c>
      <c r="I9" s="24">
        <v>4</v>
      </c>
      <c r="J9" s="47">
        <f t="shared" si="2"/>
        <v>60</v>
      </c>
      <c r="K9" s="124">
        <f t="shared" si="3"/>
        <v>6</v>
      </c>
      <c r="L9" s="130">
        <v>6</v>
      </c>
      <c r="M9" s="24">
        <v>0</v>
      </c>
      <c r="N9" s="47">
        <f t="shared" si="4"/>
        <v>24</v>
      </c>
      <c r="O9" s="124">
        <f t="shared" si="5"/>
        <v>9.5</v>
      </c>
      <c r="P9" s="131">
        <v>8</v>
      </c>
      <c r="Q9" s="24">
        <v>4</v>
      </c>
      <c r="R9" s="47">
        <f t="shared" si="6"/>
        <v>84</v>
      </c>
      <c r="S9" s="124">
        <f t="shared" si="7"/>
        <v>4.5</v>
      </c>
      <c r="T9" s="120">
        <v>3</v>
      </c>
      <c r="U9" s="24">
        <v>6</v>
      </c>
      <c r="V9" s="47">
        <f t="shared" si="8"/>
        <v>108</v>
      </c>
      <c r="W9" s="126">
        <f t="shared" si="9"/>
        <v>2.5</v>
      </c>
      <c r="X9" s="35">
        <f t="shared" si="12"/>
        <v>16</v>
      </c>
      <c r="Y9" s="34">
        <f t="shared" si="13"/>
        <v>31</v>
      </c>
      <c r="Z9" s="65">
        <f t="shared" si="10"/>
        <v>48</v>
      </c>
      <c r="AA9" s="70">
        <v>8</v>
      </c>
      <c r="AB9" s="26"/>
    </row>
    <row r="10" spans="1:28" ht="35.25" customHeight="1" thickBot="1" x14ac:dyDescent="0.35">
      <c r="A10" s="38">
        <v>6</v>
      </c>
      <c r="B10" s="6" t="s">
        <v>50</v>
      </c>
      <c r="C10" s="8" t="s">
        <v>76</v>
      </c>
      <c r="D10" s="128">
        <v>10</v>
      </c>
      <c r="E10" s="24">
        <v>1</v>
      </c>
      <c r="F10" s="47">
        <f t="shared" si="0"/>
        <v>24</v>
      </c>
      <c r="G10" s="124">
        <f t="shared" si="1"/>
        <v>10</v>
      </c>
      <c r="H10" s="115">
        <v>1</v>
      </c>
      <c r="I10" s="24">
        <v>3</v>
      </c>
      <c r="J10" s="47">
        <f t="shared" si="2"/>
        <v>48</v>
      </c>
      <c r="K10" s="124">
        <f t="shared" si="3"/>
        <v>8</v>
      </c>
      <c r="L10" s="115">
        <v>3</v>
      </c>
      <c r="M10" s="24">
        <v>3</v>
      </c>
      <c r="N10" s="47">
        <f t="shared" si="4"/>
        <v>60</v>
      </c>
      <c r="O10" s="124">
        <f t="shared" si="5"/>
        <v>6.5</v>
      </c>
      <c r="P10" s="132">
        <v>6</v>
      </c>
      <c r="Q10" s="24">
        <v>1</v>
      </c>
      <c r="R10" s="47">
        <f t="shared" si="6"/>
        <v>24</v>
      </c>
      <c r="S10" s="124">
        <f t="shared" si="7"/>
        <v>9.5</v>
      </c>
      <c r="T10" s="132">
        <v>7</v>
      </c>
      <c r="U10" s="24">
        <v>4</v>
      </c>
      <c r="V10" s="47">
        <f t="shared" si="8"/>
        <v>96</v>
      </c>
      <c r="W10" s="126">
        <f t="shared" si="9"/>
        <v>4</v>
      </c>
      <c r="X10" s="35">
        <f t="shared" si="12"/>
        <v>12</v>
      </c>
      <c r="Y10" s="34">
        <f t="shared" si="13"/>
        <v>38</v>
      </c>
      <c r="Z10" s="65">
        <f t="shared" si="10"/>
        <v>36</v>
      </c>
      <c r="AA10" s="70">
        <f t="shared" si="11"/>
        <v>9</v>
      </c>
      <c r="AB10" s="26"/>
    </row>
    <row r="11" spans="1:28" ht="35.25" customHeight="1" thickBot="1" x14ac:dyDescent="0.35">
      <c r="A11" s="38">
        <v>7</v>
      </c>
      <c r="B11" s="6" t="s">
        <v>52</v>
      </c>
      <c r="C11" s="8" t="s">
        <v>77</v>
      </c>
      <c r="D11" s="107">
        <v>1</v>
      </c>
      <c r="E11" s="24">
        <v>9</v>
      </c>
      <c r="F11" s="47">
        <f t="shared" si="0"/>
        <v>108</v>
      </c>
      <c r="G11" s="124">
        <f t="shared" si="1"/>
        <v>3</v>
      </c>
      <c r="H11" s="129">
        <v>10</v>
      </c>
      <c r="I11" s="24">
        <v>4</v>
      </c>
      <c r="J11" s="47">
        <f t="shared" si="2"/>
        <v>60</v>
      </c>
      <c r="K11" s="124">
        <f t="shared" si="3"/>
        <v>6</v>
      </c>
      <c r="L11" s="129">
        <v>4</v>
      </c>
      <c r="M11" s="24">
        <v>11</v>
      </c>
      <c r="N11" s="47">
        <f t="shared" si="4"/>
        <v>132</v>
      </c>
      <c r="O11" s="124">
        <f t="shared" si="5"/>
        <v>1</v>
      </c>
      <c r="P11" s="133">
        <v>3</v>
      </c>
      <c r="Q11" s="24">
        <v>6</v>
      </c>
      <c r="R11" s="47">
        <f t="shared" si="6"/>
        <v>120</v>
      </c>
      <c r="S11" s="124">
        <f t="shared" si="7"/>
        <v>2</v>
      </c>
      <c r="T11" s="133">
        <v>10</v>
      </c>
      <c r="U11" s="24">
        <v>6</v>
      </c>
      <c r="V11" s="47">
        <f t="shared" si="8"/>
        <v>108</v>
      </c>
      <c r="W11" s="126">
        <f t="shared" si="9"/>
        <v>2.5</v>
      </c>
      <c r="X11" s="35">
        <f t="shared" si="12"/>
        <v>36</v>
      </c>
      <c r="Y11" s="34">
        <f t="shared" si="13"/>
        <v>14.5</v>
      </c>
      <c r="Z11" s="65">
        <f t="shared" si="10"/>
        <v>132</v>
      </c>
      <c r="AA11" s="70">
        <f t="shared" si="11"/>
        <v>1</v>
      </c>
      <c r="AB11" s="27"/>
    </row>
    <row r="12" spans="1:28" ht="35.25" customHeight="1" thickBot="1" x14ac:dyDescent="0.35">
      <c r="A12" s="38">
        <v>8</v>
      </c>
      <c r="B12" s="6" t="s">
        <v>54</v>
      </c>
      <c r="C12" s="8" t="s">
        <v>89</v>
      </c>
      <c r="D12" s="108">
        <v>2</v>
      </c>
      <c r="E12" s="24">
        <v>10</v>
      </c>
      <c r="F12" s="47">
        <f t="shared" si="0"/>
        <v>120</v>
      </c>
      <c r="G12" s="124">
        <f t="shared" si="1"/>
        <v>2</v>
      </c>
      <c r="H12" s="114">
        <v>9</v>
      </c>
      <c r="I12" s="24">
        <v>5</v>
      </c>
      <c r="J12" s="47">
        <f t="shared" si="2"/>
        <v>96</v>
      </c>
      <c r="K12" s="124">
        <f t="shared" si="3"/>
        <v>3</v>
      </c>
      <c r="L12" s="114">
        <v>8</v>
      </c>
      <c r="M12" s="24">
        <v>5</v>
      </c>
      <c r="N12" s="47">
        <f t="shared" si="4"/>
        <v>84</v>
      </c>
      <c r="O12" s="124">
        <f t="shared" si="5"/>
        <v>4.5</v>
      </c>
      <c r="P12" s="120">
        <v>4</v>
      </c>
      <c r="Q12" s="24">
        <v>5</v>
      </c>
      <c r="R12" s="47">
        <f t="shared" si="6"/>
        <v>108</v>
      </c>
      <c r="S12" s="124">
        <f t="shared" si="7"/>
        <v>3</v>
      </c>
      <c r="T12" s="120">
        <v>4</v>
      </c>
      <c r="U12" s="24">
        <v>2</v>
      </c>
      <c r="V12" s="47">
        <f t="shared" si="8"/>
        <v>72</v>
      </c>
      <c r="W12" s="126">
        <f t="shared" si="9"/>
        <v>5.5</v>
      </c>
      <c r="X12" s="35">
        <f t="shared" si="12"/>
        <v>27</v>
      </c>
      <c r="Y12" s="34">
        <f t="shared" si="13"/>
        <v>18</v>
      </c>
      <c r="Z12" s="65">
        <f t="shared" si="10"/>
        <v>108</v>
      </c>
      <c r="AA12" s="70">
        <f t="shared" si="11"/>
        <v>3</v>
      </c>
      <c r="AB12" s="27"/>
    </row>
    <row r="13" spans="1:28" ht="35.25" customHeight="1" thickBot="1" x14ac:dyDescent="0.35">
      <c r="A13" s="38">
        <v>9</v>
      </c>
      <c r="B13" s="6" t="s">
        <v>56</v>
      </c>
      <c r="C13" s="8" t="s">
        <v>90</v>
      </c>
      <c r="D13" s="108">
        <v>3</v>
      </c>
      <c r="E13" s="24">
        <v>6</v>
      </c>
      <c r="F13" s="47">
        <f t="shared" si="0"/>
        <v>96</v>
      </c>
      <c r="G13" s="124">
        <f t="shared" si="1"/>
        <v>4</v>
      </c>
      <c r="H13" s="129">
        <v>7</v>
      </c>
      <c r="I13" s="24">
        <v>1</v>
      </c>
      <c r="J13" s="47">
        <f t="shared" si="2"/>
        <v>24</v>
      </c>
      <c r="K13" s="124">
        <f t="shared" si="3"/>
        <v>10</v>
      </c>
      <c r="L13" s="114">
        <v>7</v>
      </c>
      <c r="M13" s="24">
        <v>6</v>
      </c>
      <c r="N13" s="47">
        <f t="shared" si="4"/>
        <v>108</v>
      </c>
      <c r="O13" s="124">
        <f t="shared" si="5"/>
        <v>3</v>
      </c>
      <c r="P13" s="120">
        <v>2</v>
      </c>
      <c r="Q13" s="24">
        <v>3</v>
      </c>
      <c r="R13" s="47">
        <f t="shared" si="6"/>
        <v>72</v>
      </c>
      <c r="S13" s="124">
        <f t="shared" si="7"/>
        <v>6</v>
      </c>
      <c r="T13" s="120">
        <v>9</v>
      </c>
      <c r="U13" s="24">
        <v>1</v>
      </c>
      <c r="V13" s="47">
        <f t="shared" si="8"/>
        <v>36</v>
      </c>
      <c r="W13" s="126">
        <f t="shared" si="9"/>
        <v>8</v>
      </c>
      <c r="X13" s="35">
        <f t="shared" si="12"/>
        <v>17</v>
      </c>
      <c r="Y13" s="34">
        <f t="shared" si="13"/>
        <v>31</v>
      </c>
      <c r="Z13" s="65">
        <f t="shared" si="10"/>
        <v>48</v>
      </c>
      <c r="AA13" s="70">
        <v>7</v>
      </c>
      <c r="AB13" s="27"/>
    </row>
    <row r="14" spans="1:28" ht="35.25" customHeight="1" x14ac:dyDescent="0.3">
      <c r="A14" s="38">
        <v>10</v>
      </c>
      <c r="B14" s="6" t="s">
        <v>58</v>
      </c>
      <c r="C14" s="8" t="s">
        <v>91</v>
      </c>
      <c r="D14" s="108">
        <v>4</v>
      </c>
      <c r="E14" s="24">
        <v>4</v>
      </c>
      <c r="F14" s="47">
        <f t="shared" si="0"/>
        <v>60</v>
      </c>
      <c r="G14" s="124">
        <f t="shared" si="1"/>
        <v>6</v>
      </c>
      <c r="H14" s="114">
        <v>8</v>
      </c>
      <c r="I14" s="24">
        <v>5</v>
      </c>
      <c r="J14" s="47">
        <f t="shared" si="2"/>
        <v>96</v>
      </c>
      <c r="K14" s="124">
        <f t="shared" si="3"/>
        <v>3</v>
      </c>
      <c r="L14" s="114">
        <v>1</v>
      </c>
      <c r="M14" s="24">
        <v>5</v>
      </c>
      <c r="N14" s="47">
        <f t="shared" si="4"/>
        <v>84</v>
      </c>
      <c r="O14" s="124">
        <f t="shared" si="5"/>
        <v>4.5</v>
      </c>
      <c r="P14" s="120">
        <v>10</v>
      </c>
      <c r="Q14" s="24">
        <v>2</v>
      </c>
      <c r="R14" s="47">
        <f t="shared" si="6"/>
        <v>48</v>
      </c>
      <c r="S14" s="124">
        <f t="shared" si="7"/>
        <v>7.5</v>
      </c>
      <c r="T14" s="120">
        <v>5</v>
      </c>
      <c r="U14" s="24">
        <v>1</v>
      </c>
      <c r="V14" s="47">
        <f t="shared" si="8"/>
        <v>36</v>
      </c>
      <c r="W14" s="126">
        <f t="shared" si="9"/>
        <v>8</v>
      </c>
      <c r="X14" s="35">
        <f t="shared" si="12"/>
        <v>17</v>
      </c>
      <c r="Y14" s="34">
        <f t="shared" si="13"/>
        <v>29</v>
      </c>
      <c r="Z14" s="65">
        <f t="shared" si="10"/>
        <v>72</v>
      </c>
      <c r="AA14" s="70">
        <f t="shared" si="11"/>
        <v>6</v>
      </c>
      <c r="AB14" s="27"/>
    </row>
    <row r="15" spans="1:28" ht="35.25" hidden="1" customHeight="1" thickBot="1" x14ac:dyDescent="0.3">
      <c r="A15" s="38">
        <v>11</v>
      </c>
      <c r="B15" s="6"/>
      <c r="C15" s="8"/>
      <c r="D15" s="23"/>
      <c r="E15" s="24">
        <v>-2</v>
      </c>
      <c r="F15" s="47">
        <f t="shared" si="0"/>
        <v>0</v>
      </c>
      <c r="G15" s="19">
        <f t="shared" si="1"/>
        <v>11.5</v>
      </c>
      <c r="H15" s="25"/>
      <c r="I15" s="24">
        <v>-2</v>
      </c>
      <c r="J15" s="47">
        <f t="shared" si="2"/>
        <v>0</v>
      </c>
      <c r="K15" s="19">
        <f t="shared" si="3"/>
        <v>11.5</v>
      </c>
      <c r="L15" s="25"/>
      <c r="M15" s="24">
        <v>-2</v>
      </c>
      <c r="N15" s="47">
        <f t="shared" si="4"/>
        <v>0</v>
      </c>
      <c r="O15" s="19">
        <f t="shared" si="5"/>
        <v>11.5</v>
      </c>
      <c r="P15" s="25"/>
      <c r="Q15" s="24">
        <v>-2</v>
      </c>
      <c r="R15" s="47">
        <f t="shared" si="6"/>
        <v>0</v>
      </c>
      <c r="S15" s="19">
        <f t="shared" si="7"/>
        <v>11.5</v>
      </c>
      <c r="T15" s="25"/>
      <c r="U15" s="24">
        <v>-2</v>
      </c>
      <c r="V15" s="47">
        <f t="shared" si="8"/>
        <v>0</v>
      </c>
      <c r="W15" s="32">
        <f t="shared" si="9"/>
        <v>11.5</v>
      </c>
      <c r="X15" s="36">
        <f>E15+I15+M15+Q15+U15</f>
        <v>-10</v>
      </c>
      <c r="Y15" s="34">
        <f t="shared" si="13"/>
        <v>57.5</v>
      </c>
      <c r="Z15" s="65">
        <f t="shared" si="10"/>
        <v>0</v>
      </c>
      <c r="AA15" s="70">
        <f t="shared" si="11"/>
        <v>11.5</v>
      </c>
      <c r="AB15" s="27"/>
    </row>
    <row r="16" spans="1:28" ht="35.25" hidden="1" customHeight="1" thickBot="1" x14ac:dyDescent="0.3">
      <c r="A16" s="39">
        <v>12</v>
      </c>
      <c r="B16" s="7"/>
      <c r="C16" s="9"/>
      <c r="D16" s="28"/>
      <c r="E16" s="29">
        <v>-2</v>
      </c>
      <c r="F16" s="48">
        <f t="shared" si="0"/>
        <v>0</v>
      </c>
      <c r="G16" s="20">
        <f t="shared" si="1"/>
        <v>11.5</v>
      </c>
      <c r="H16" s="30"/>
      <c r="I16" s="29">
        <v>-2</v>
      </c>
      <c r="J16" s="48">
        <f t="shared" si="2"/>
        <v>0</v>
      </c>
      <c r="K16" s="20">
        <f t="shared" si="3"/>
        <v>11.5</v>
      </c>
      <c r="L16" s="30"/>
      <c r="M16" s="29">
        <v>-2</v>
      </c>
      <c r="N16" s="48">
        <f t="shared" si="4"/>
        <v>0</v>
      </c>
      <c r="O16" s="20">
        <f t="shared" si="5"/>
        <v>11.5</v>
      </c>
      <c r="P16" s="30"/>
      <c r="Q16" s="29">
        <v>-2</v>
      </c>
      <c r="R16" s="48">
        <f t="shared" si="6"/>
        <v>0</v>
      </c>
      <c r="S16" s="20">
        <f t="shared" si="7"/>
        <v>11.5</v>
      </c>
      <c r="T16" s="30"/>
      <c r="U16" s="29">
        <v>-2</v>
      </c>
      <c r="V16" s="48">
        <f t="shared" si="8"/>
        <v>0</v>
      </c>
      <c r="W16" s="33">
        <f t="shared" si="9"/>
        <v>11.5</v>
      </c>
      <c r="X16" s="36">
        <f t="shared" ref="X16" si="14">SUM(E15,I15,M15,Q15,U15)</f>
        <v>-10</v>
      </c>
      <c r="Y16" s="34">
        <f t="shared" si="13"/>
        <v>57.5</v>
      </c>
      <c r="Z16" s="66">
        <f t="shared" si="10"/>
        <v>0</v>
      </c>
      <c r="AA16" s="71">
        <f t="shared" si="11"/>
        <v>11.5</v>
      </c>
      <c r="AB16" s="31"/>
    </row>
    <row r="17" spans="7:27" hidden="1" x14ac:dyDescent="0.35">
      <c r="G17" s="18">
        <f>SUM(G5:G16)</f>
        <v>78</v>
      </c>
      <c r="K17" s="18">
        <f>SUM(K5:K16)</f>
        <v>78</v>
      </c>
      <c r="O17" s="18">
        <f>SUM(O5:O16)</f>
        <v>78</v>
      </c>
      <c r="S17" s="18">
        <f>SUM(S5:S16)</f>
        <v>78</v>
      </c>
      <c r="W17" s="18">
        <f>SUM(W5:W16)</f>
        <v>78</v>
      </c>
      <c r="Y17" s="18">
        <f>SUM(Y5:Y16)</f>
        <v>390</v>
      </c>
      <c r="Z17" s="49"/>
      <c r="AA17" s="18">
        <f>SUM(AA5:AA16)</f>
        <v>78</v>
      </c>
    </row>
    <row r="20" spans="7:27" x14ac:dyDescent="0.35">
      <c r="H20" s="17"/>
      <c r="L20" s="17"/>
      <c r="P20" s="17"/>
    </row>
  </sheetData>
  <mergeCells count="10">
    <mergeCell ref="AA3:AB3"/>
    <mergeCell ref="P3:S3"/>
    <mergeCell ref="A3:A4"/>
    <mergeCell ref="B3:B4"/>
    <mergeCell ref="C3:C4"/>
    <mergeCell ref="D3:G3"/>
    <mergeCell ref="H3:K3"/>
    <mergeCell ref="L3:O3"/>
    <mergeCell ref="T3:W3"/>
    <mergeCell ref="X3:Y3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topLeftCell="A7" workbookViewId="0">
      <selection activeCell="O19" sqref="O19"/>
    </sheetView>
  </sheetViews>
  <sheetFormatPr defaultRowHeight="16.5" x14ac:dyDescent="0.35"/>
  <cols>
    <col min="1" max="1" width="4.42578125" customWidth="1"/>
    <col min="2" max="2" width="9.42578125" customWidth="1"/>
    <col min="3" max="3" width="22.5703125" customWidth="1"/>
    <col min="4" max="4" width="5" style="17" customWidth="1"/>
    <col min="5" max="5" width="5" customWidth="1"/>
    <col min="6" max="6" width="3.85546875" style="44" hidden="1" customWidth="1"/>
    <col min="7" max="9" width="5" customWidth="1"/>
    <col min="10" max="10" width="9.140625" style="44" hidden="1" customWidth="1"/>
    <col min="11" max="13" width="5" customWidth="1"/>
    <col min="14" max="14" width="7.140625" style="44" hidden="1" customWidth="1"/>
    <col min="15" max="17" width="5" customWidth="1"/>
    <col min="18" max="18" width="3.85546875" style="44" hidden="1" customWidth="1"/>
    <col min="19" max="19" width="5" customWidth="1"/>
    <col min="20" max="20" width="5.28515625" customWidth="1"/>
    <col min="21" max="21" width="4.85546875" customWidth="1"/>
    <col min="22" max="22" width="5.140625" style="44" hidden="1" customWidth="1"/>
    <col min="23" max="23" width="5.5703125" customWidth="1"/>
    <col min="24" max="24" width="5.85546875" customWidth="1"/>
    <col min="25" max="25" width="7.5703125" customWidth="1"/>
    <col min="26" max="26" width="0" hidden="1" customWidth="1"/>
    <col min="27" max="27" width="5.28515625" customWidth="1"/>
    <col min="28" max="28" width="5.140625" customWidth="1"/>
  </cols>
  <sheetData>
    <row r="1" spans="1:28" ht="29.25" customHeight="1" x14ac:dyDescent="0.4">
      <c r="C1" s="10" t="s">
        <v>36</v>
      </c>
    </row>
    <row r="2" spans="1:28" ht="17.100000000000001" thickBot="1" x14ac:dyDescent="0.45"/>
    <row r="3" spans="1:28" ht="24" customHeight="1" thickBot="1" x14ac:dyDescent="0.3">
      <c r="A3" s="170" t="s">
        <v>14</v>
      </c>
      <c r="B3" s="172" t="s">
        <v>5</v>
      </c>
      <c r="C3" s="174" t="s">
        <v>6</v>
      </c>
      <c r="D3" s="166" t="s">
        <v>0</v>
      </c>
      <c r="E3" s="167"/>
      <c r="F3" s="167"/>
      <c r="G3" s="169"/>
      <c r="H3" s="166" t="s">
        <v>1</v>
      </c>
      <c r="I3" s="167"/>
      <c r="J3" s="167"/>
      <c r="K3" s="169"/>
      <c r="L3" s="166" t="s">
        <v>2</v>
      </c>
      <c r="M3" s="167"/>
      <c r="N3" s="167"/>
      <c r="O3" s="169"/>
      <c r="P3" s="166" t="s">
        <v>3</v>
      </c>
      <c r="Q3" s="167"/>
      <c r="R3" s="167"/>
      <c r="S3" s="169"/>
      <c r="T3" s="166" t="s">
        <v>30</v>
      </c>
      <c r="U3" s="167"/>
      <c r="V3" s="167"/>
      <c r="W3" s="167"/>
      <c r="X3" s="166" t="s">
        <v>8</v>
      </c>
      <c r="Y3" s="168"/>
      <c r="Z3" s="50"/>
      <c r="AA3" s="166" t="s">
        <v>11</v>
      </c>
      <c r="AB3" s="169"/>
    </row>
    <row r="4" spans="1:28" ht="20.100000000000001" customHeight="1" thickBot="1" x14ac:dyDescent="0.3">
      <c r="A4" s="171"/>
      <c r="B4" s="173"/>
      <c r="C4" s="175"/>
      <c r="D4" s="43" t="s">
        <v>13</v>
      </c>
      <c r="E4" s="40" t="s">
        <v>15</v>
      </c>
      <c r="F4" s="45"/>
      <c r="G4" s="42" t="s">
        <v>12</v>
      </c>
      <c r="H4" s="40" t="s">
        <v>13</v>
      </c>
      <c r="I4" s="40" t="s">
        <v>15</v>
      </c>
      <c r="J4" s="45"/>
      <c r="K4" s="42" t="s">
        <v>12</v>
      </c>
      <c r="L4" s="42" t="s">
        <v>13</v>
      </c>
      <c r="M4" s="43" t="s">
        <v>15</v>
      </c>
      <c r="N4" s="45"/>
      <c r="O4" s="42" t="s">
        <v>12</v>
      </c>
      <c r="P4" s="42" t="s">
        <v>13</v>
      </c>
      <c r="Q4" s="43" t="s">
        <v>15</v>
      </c>
      <c r="R4" s="45"/>
      <c r="S4" s="42" t="s">
        <v>12</v>
      </c>
      <c r="T4" s="40" t="s">
        <v>13</v>
      </c>
      <c r="U4" s="40" t="s">
        <v>15</v>
      </c>
      <c r="V4" s="45"/>
      <c r="W4" s="41" t="s">
        <v>12</v>
      </c>
      <c r="X4" s="61" t="s">
        <v>9</v>
      </c>
      <c r="Y4" s="62" t="s">
        <v>12</v>
      </c>
      <c r="Z4" s="63"/>
      <c r="AA4" s="67" t="s">
        <v>4</v>
      </c>
      <c r="AB4" s="68" t="s">
        <v>10</v>
      </c>
    </row>
    <row r="5" spans="1:28" ht="35.25" customHeight="1" thickBot="1" x14ac:dyDescent="0.35">
      <c r="A5" s="37">
        <v>1</v>
      </c>
      <c r="B5" s="5" t="s">
        <v>81</v>
      </c>
      <c r="C5" s="4" t="s">
        <v>71</v>
      </c>
      <c r="D5" s="108">
        <v>7</v>
      </c>
      <c r="E5" s="21">
        <v>3</v>
      </c>
      <c r="F5" s="46">
        <f t="shared" ref="F5:F16" si="0">COUNTIF(E$5:E$16,"&lt;"&amp;E5)*ROWS(E$5:E$16)</f>
        <v>84</v>
      </c>
      <c r="G5" s="123">
        <f t="shared" ref="G5:G16" si="1">IF(COUNTIF(F$5:F$16,F5)&gt;1,RANK(F5, F$5:F$16, 0) + (COUNT(F$5:F$16) + 1 - RANK(F5, F$5:F$16, 0) - RANK(F5, F$5:F$16, 1))/2,RANK(F5, F$5:F$16, 0) + (COUNT(F$5:F$16) + 1 - RANK(F5, F$5:F$16, 0) - RANK(F5, F$5:F$16, 1)))</f>
        <v>3.5</v>
      </c>
      <c r="H5" s="114">
        <v>4</v>
      </c>
      <c r="I5" s="21">
        <v>1</v>
      </c>
      <c r="J5" s="46">
        <f t="shared" ref="J5:J16" si="2">COUNTIF(I$5:I$16,"&lt;"&amp;I5)*ROWS(I$5:I$16)</f>
        <v>24</v>
      </c>
      <c r="K5" s="123">
        <f t="shared" ref="K5:K16" si="3">IF(COUNTIF(J$5:J$16,J5)&gt;1,RANK(J5, J$5:J$16, 0) + (COUNT(J$5:J$16) + 1 - RANK(J5, J$5:J$16, 0) - RANK(J5, J$5:J$16, 1))/2,RANK(J5, J$5:J$16, 0) + (COUNT(J$5:J$16) + 1 - RANK(J5, J$5:J$16, 0) - RANK(J5, J$5:J$16, 1)))</f>
        <v>9.5</v>
      </c>
      <c r="L5" s="114">
        <v>10</v>
      </c>
      <c r="M5" s="21">
        <v>1</v>
      </c>
      <c r="N5" s="46">
        <f t="shared" ref="N5:N16" si="4">COUNTIF(M$5:M$16,"&lt;"&amp;M5)*ROWS(M$5:M$16)</f>
        <v>60</v>
      </c>
      <c r="O5" s="123">
        <f t="shared" ref="O5:O16" si="5">IF(COUNTIF(N$5:N$16,N5)&gt;1,RANK(N5, N$5:N$16, 0) + (COUNT(N$5:N$16) + 1 - RANK(N5, N$5:N$16, 0) - RANK(N5, N$5:N$16, 1))/2,RANK(N5, N$5:N$16, 0) + (COUNT(N$5:N$16) + 1 - RANK(N5, N$5:N$16, 0) - RANK(N5, N$5:N$16, 1)))</f>
        <v>5</v>
      </c>
      <c r="P5" s="120">
        <v>5</v>
      </c>
      <c r="Q5" s="21">
        <v>1</v>
      </c>
      <c r="R5" s="46">
        <f t="shared" ref="R5:R16" si="6">COUNTIF(Q$5:Q$16,"&lt;"&amp;Q5)*ROWS(Q$5:Q$16)</f>
        <v>48</v>
      </c>
      <c r="S5" s="123">
        <f t="shared" ref="S5:S16" si="7">IF(COUNTIF(R$5:R$16,R5)&gt;1,RANK(R5, R$5:R$16, 0) + (COUNT(R$5:R$16) + 1 - RANK(R5, R$5:R$16, 0) - RANK(R5, R$5:R$16, 1))/2,RANK(R5, R$5:R$16, 0) + (COUNT(R$5:R$16) + 1 - RANK(R5, R$5:R$16, 0) - RANK(R5, R$5:R$16, 1)))</f>
        <v>7</v>
      </c>
      <c r="T5" s="120">
        <v>1</v>
      </c>
      <c r="U5" s="21">
        <v>0</v>
      </c>
      <c r="V5" s="46">
        <f t="shared" ref="V5:V16" si="8">COUNTIF(U$5:U$16,"&lt;"&amp;U5)*ROWS(U$5:U$16)</f>
        <v>24</v>
      </c>
      <c r="W5" s="125">
        <f t="shared" ref="W5:W16" si="9">IF(COUNTIF(V$5:V$16,V5)&gt;1,RANK(V5, V$5:V$16, 0) + (COUNT(V$5:V$16) + 1 - RANK(V5, V$5:V$16, 0) - RANK(V5, V$5:V$16, 1))/2,RANK(V5, V$5:V$16, 0) + (COUNT(V$5:V$16) + 1 - RANK(V5, V$5:V$16, 0) - RANK(V5, V$5:V$16, 1)))</f>
        <v>8.5</v>
      </c>
      <c r="X5" s="35">
        <f>E5+I5+M5+Q5+U5</f>
        <v>6</v>
      </c>
      <c r="Y5" s="34">
        <f>SUM(G5,K5,O5,S5,W5)</f>
        <v>33.5</v>
      </c>
      <c r="Z5" s="64">
        <f t="shared" ref="Z5:Z16" si="10">COUNTIF(Y$5:Y$16,"&gt;"&amp;Y5)*ROWS(Y$5:Y$16)</f>
        <v>48</v>
      </c>
      <c r="AA5" s="69">
        <f t="shared" ref="AA5:AA16" si="11">IF(COUNTIF(Z$5:Z$16,Z5)&gt;1,RANK(Z5, Z$5:Z$16, 0) + (COUNT(Z$5:Z$16) + 1 - RANK(Z5, Z$5:Z$16, 0) - RANK(Z5, Z$5:Z$16, 1))/2,RANK(Z5, Z$5:Z$16, 0) + (COUNT(Z$5:Z$16) + 1 - RANK(Z5, Z$5:Z$16, 0) - RANK(Z5, Z$5:Z$16, 1)))</f>
        <v>8</v>
      </c>
      <c r="AB5" s="22"/>
    </row>
    <row r="6" spans="1:28" ht="35.25" customHeight="1" thickBot="1" x14ac:dyDescent="0.35">
      <c r="A6" s="38">
        <v>2</v>
      </c>
      <c r="B6" s="6" t="s">
        <v>42</v>
      </c>
      <c r="C6" s="8" t="s">
        <v>72</v>
      </c>
      <c r="D6" s="127">
        <v>8</v>
      </c>
      <c r="E6" s="24">
        <v>0</v>
      </c>
      <c r="F6" s="47">
        <f t="shared" si="0"/>
        <v>24</v>
      </c>
      <c r="G6" s="124">
        <f t="shared" si="1"/>
        <v>10</v>
      </c>
      <c r="H6" s="114">
        <v>3</v>
      </c>
      <c r="I6" s="24">
        <v>2</v>
      </c>
      <c r="J6" s="47">
        <f t="shared" si="2"/>
        <v>48</v>
      </c>
      <c r="K6" s="124">
        <f t="shared" si="3"/>
        <v>7</v>
      </c>
      <c r="L6" s="130">
        <v>5</v>
      </c>
      <c r="M6" s="24">
        <v>0</v>
      </c>
      <c r="N6" s="47">
        <f t="shared" si="4"/>
        <v>24</v>
      </c>
      <c r="O6" s="124">
        <f t="shared" si="5"/>
        <v>9</v>
      </c>
      <c r="P6" s="131">
        <v>9</v>
      </c>
      <c r="Q6" s="24">
        <v>2</v>
      </c>
      <c r="R6" s="47">
        <f t="shared" si="6"/>
        <v>84</v>
      </c>
      <c r="S6" s="124">
        <f t="shared" si="7"/>
        <v>4</v>
      </c>
      <c r="T6" s="120">
        <v>2</v>
      </c>
      <c r="U6" s="24">
        <v>0</v>
      </c>
      <c r="V6" s="47">
        <f t="shared" si="8"/>
        <v>24</v>
      </c>
      <c r="W6" s="126">
        <f t="shared" si="9"/>
        <v>8.5</v>
      </c>
      <c r="X6" s="35">
        <f t="shared" ref="X6:X14" si="12">E6+I6+M6+Q6+U6</f>
        <v>4</v>
      </c>
      <c r="Y6" s="34">
        <f t="shared" ref="Y6:Y16" si="13">SUM(G6,K6,O6,S6,W6)</f>
        <v>38.5</v>
      </c>
      <c r="Z6" s="65">
        <f t="shared" si="10"/>
        <v>24</v>
      </c>
      <c r="AA6" s="70">
        <f t="shared" si="11"/>
        <v>10</v>
      </c>
      <c r="AB6" s="26"/>
    </row>
    <row r="7" spans="1:28" ht="35.25" customHeight="1" thickBot="1" x14ac:dyDescent="0.35">
      <c r="A7" s="38">
        <v>3</v>
      </c>
      <c r="B7" s="6" t="s">
        <v>44</v>
      </c>
      <c r="C7" s="8" t="s">
        <v>84</v>
      </c>
      <c r="D7" s="127">
        <v>9</v>
      </c>
      <c r="E7" s="24">
        <v>2</v>
      </c>
      <c r="F7" s="47">
        <f t="shared" si="0"/>
        <v>48</v>
      </c>
      <c r="G7" s="124">
        <f t="shared" si="1"/>
        <v>7</v>
      </c>
      <c r="H7" s="114">
        <v>2</v>
      </c>
      <c r="I7" s="24">
        <v>3</v>
      </c>
      <c r="J7" s="47">
        <f t="shared" si="2"/>
        <v>84</v>
      </c>
      <c r="K7" s="124">
        <f t="shared" si="3"/>
        <v>4</v>
      </c>
      <c r="L7" s="130">
        <v>6</v>
      </c>
      <c r="M7" s="24">
        <v>0</v>
      </c>
      <c r="N7" s="47">
        <f t="shared" si="4"/>
        <v>24</v>
      </c>
      <c r="O7" s="124">
        <f t="shared" si="5"/>
        <v>9</v>
      </c>
      <c r="P7" s="131">
        <v>8</v>
      </c>
      <c r="Q7" s="24">
        <v>2</v>
      </c>
      <c r="R7" s="47">
        <f t="shared" si="6"/>
        <v>84</v>
      </c>
      <c r="S7" s="124">
        <f t="shared" si="7"/>
        <v>4</v>
      </c>
      <c r="T7" s="120">
        <v>3</v>
      </c>
      <c r="U7" s="24">
        <v>1</v>
      </c>
      <c r="V7" s="47">
        <f t="shared" si="8"/>
        <v>72</v>
      </c>
      <c r="W7" s="126">
        <f t="shared" si="9"/>
        <v>5</v>
      </c>
      <c r="X7" s="35">
        <f t="shared" si="12"/>
        <v>8</v>
      </c>
      <c r="Y7" s="34">
        <f t="shared" si="13"/>
        <v>29</v>
      </c>
      <c r="Z7" s="65">
        <f t="shared" si="10"/>
        <v>72</v>
      </c>
      <c r="AA7" s="70">
        <f t="shared" si="11"/>
        <v>6</v>
      </c>
      <c r="AB7" s="26"/>
    </row>
    <row r="8" spans="1:28" ht="35.25" customHeight="1" thickBot="1" x14ac:dyDescent="0.35">
      <c r="A8" s="38">
        <v>4</v>
      </c>
      <c r="B8" s="6" t="s">
        <v>46</v>
      </c>
      <c r="C8" s="8" t="s">
        <v>74</v>
      </c>
      <c r="D8" s="128">
        <v>10</v>
      </c>
      <c r="E8" s="24">
        <v>3</v>
      </c>
      <c r="F8" s="47">
        <f t="shared" si="0"/>
        <v>84</v>
      </c>
      <c r="G8" s="124">
        <f t="shared" si="1"/>
        <v>3.5</v>
      </c>
      <c r="H8" s="115">
        <v>1</v>
      </c>
      <c r="I8" s="24">
        <v>3</v>
      </c>
      <c r="J8" s="47">
        <f t="shared" si="2"/>
        <v>84</v>
      </c>
      <c r="K8" s="124">
        <f t="shared" si="3"/>
        <v>4</v>
      </c>
      <c r="L8" s="115">
        <v>3</v>
      </c>
      <c r="M8" s="24">
        <v>2</v>
      </c>
      <c r="N8" s="47">
        <f t="shared" si="4"/>
        <v>120</v>
      </c>
      <c r="O8" s="124">
        <f t="shared" si="5"/>
        <v>2</v>
      </c>
      <c r="P8" s="132">
        <v>6</v>
      </c>
      <c r="Q8" s="24">
        <v>4</v>
      </c>
      <c r="R8" s="47">
        <f t="shared" si="6"/>
        <v>132</v>
      </c>
      <c r="S8" s="124">
        <f t="shared" si="7"/>
        <v>1</v>
      </c>
      <c r="T8" s="132">
        <v>7</v>
      </c>
      <c r="U8" s="24">
        <v>1</v>
      </c>
      <c r="V8" s="47">
        <f t="shared" si="8"/>
        <v>72</v>
      </c>
      <c r="W8" s="126">
        <f t="shared" si="9"/>
        <v>5</v>
      </c>
      <c r="X8" s="35">
        <f t="shared" si="12"/>
        <v>13</v>
      </c>
      <c r="Y8" s="34">
        <f t="shared" si="13"/>
        <v>15.5</v>
      </c>
      <c r="Z8" s="65">
        <f t="shared" si="10"/>
        <v>132</v>
      </c>
      <c r="AA8" s="70">
        <f t="shared" si="11"/>
        <v>1</v>
      </c>
      <c r="AB8" s="26"/>
    </row>
    <row r="9" spans="1:28" ht="35.25" customHeight="1" thickBot="1" x14ac:dyDescent="0.35">
      <c r="A9" s="38">
        <v>5</v>
      </c>
      <c r="B9" s="6" t="s">
        <v>48</v>
      </c>
      <c r="C9" s="8" t="s">
        <v>75</v>
      </c>
      <c r="D9" s="149">
        <v>1</v>
      </c>
      <c r="E9" s="24">
        <v>2</v>
      </c>
      <c r="F9" s="47">
        <f t="shared" si="0"/>
        <v>48</v>
      </c>
      <c r="G9" s="124">
        <f t="shared" si="1"/>
        <v>7</v>
      </c>
      <c r="H9" s="150">
        <v>10</v>
      </c>
      <c r="I9" s="24">
        <v>2</v>
      </c>
      <c r="J9" s="47">
        <f t="shared" si="2"/>
        <v>48</v>
      </c>
      <c r="K9" s="124">
        <f t="shared" si="3"/>
        <v>7</v>
      </c>
      <c r="L9" s="150">
        <v>4</v>
      </c>
      <c r="M9" s="24">
        <v>1</v>
      </c>
      <c r="N9" s="47">
        <f t="shared" si="4"/>
        <v>60</v>
      </c>
      <c r="O9" s="124">
        <f t="shared" si="5"/>
        <v>5</v>
      </c>
      <c r="P9" s="151">
        <v>3</v>
      </c>
      <c r="Q9" s="24">
        <v>1</v>
      </c>
      <c r="R9" s="47">
        <f t="shared" si="6"/>
        <v>48</v>
      </c>
      <c r="S9" s="124">
        <f t="shared" si="7"/>
        <v>7</v>
      </c>
      <c r="T9" s="151">
        <v>10</v>
      </c>
      <c r="U9" s="24">
        <v>2</v>
      </c>
      <c r="V9" s="47">
        <f t="shared" si="8"/>
        <v>108</v>
      </c>
      <c r="W9" s="126">
        <f t="shared" si="9"/>
        <v>2.5</v>
      </c>
      <c r="X9" s="35">
        <f t="shared" si="12"/>
        <v>8</v>
      </c>
      <c r="Y9" s="34">
        <f t="shared" si="13"/>
        <v>28.5</v>
      </c>
      <c r="Z9" s="65">
        <f t="shared" si="10"/>
        <v>84</v>
      </c>
      <c r="AA9" s="70">
        <f t="shared" si="11"/>
        <v>5</v>
      </c>
      <c r="AB9" s="26"/>
    </row>
    <row r="10" spans="1:28" ht="35.25" customHeight="1" thickBot="1" x14ac:dyDescent="0.35">
      <c r="A10" s="38">
        <v>6</v>
      </c>
      <c r="B10" s="6" t="s">
        <v>50</v>
      </c>
      <c r="C10" s="8" t="s">
        <v>87</v>
      </c>
      <c r="D10" s="108">
        <v>2</v>
      </c>
      <c r="E10" s="24">
        <v>1</v>
      </c>
      <c r="F10" s="47">
        <f t="shared" si="0"/>
        <v>36</v>
      </c>
      <c r="G10" s="124">
        <f t="shared" si="1"/>
        <v>9</v>
      </c>
      <c r="H10" s="114">
        <v>9</v>
      </c>
      <c r="I10" s="24">
        <v>2</v>
      </c>
      <c r="J10" s="47">
        <f t="shared" si="2"/>
        <v>48</v>
      </c>
      <c r="K10" s="124">
        <f t="shared" si="3"/>
        <v>7</v>
      </c>
      <c r="L10" s="114">
        <v>8</v>
      </c>
      <c r="M10" s="24">
        <v>1</v>
      </c>
      <c r="N10" s="47">
        <f t="shared" si="4"/>
        <v>60</v>
      </c>
      <c r="O10" s="124">
        <f t="shared" si="5"/>
        <v>5</v>
      </c>
      <c r="P10" s="120">
        <v>4</v>
      </c>
      <c r="Q10" s="24">
        <v>3</v>
      </c>
      <c r="R10" s="47">
        <f t="shared" si="6"/>
        <v>120</v>
      </c>
      <c r="S10" s="124">
        <f t="shared" si="7"/>
        <v>2</v>
      </c>
      <c r="T10" s="120">
        <v>4</v>
      </c>
      <c r="U10" s="24">
        <v>2</v>
      </c>
      <c r="V10" s="47">
        <f t="shared" si="8"/>
        <v>108</v>
      </c>
      <c r="W10" s="126">
        <f t="shared" si="9"/>
        <v>2.5</v>
      </c>
      <c r="X10" s="35">
        <f t="shared" si="12"/>
        <v>9</v>
      </c>
      <c r="Y10" s="34">
        <f t="shared" si="13"/>
        <v>25.5</v>
      </c>
      <c r="Z10" s="65">
        <f t="shared" si="10"/>
        <v>96</v>
      </c>
      <c r="AA10" s="70">
        <f t="shared" si="11"/>
        <v>4</v>
      </c>
      <c r="AB10" s="26"/>
    </row>
    <row r="11" spans="1:28" ht="35.25" customHeight="1" thickBot="1" x14ac:dyDescent="0.35">
      <c r="A11" s="38">
        <v>7</v>
      </c>
      <c r="B11" s="6" t="s">
        <v>52</v>
      </c>
      <c r="C11" s="8" t="s">
        <v>88</v>
      </c>
      <c r="D11" s="108">
        <v>3</v>
      </c>
      <c r="E11" s="24">
        <v>2</v>
      </c>
      <c r="F11" s="47">
        <f t="shared" si="0"/>
        <v>48</v>
      </c>
      <c r="G11" s="124">
        <f t="shared" si="1"/>
        <v>7</v>
      </c>
      <c r="H11" s="129">
        <v>7</v>
      </c>
      <c r="I11" s="24">
        <v>3</v>
      </c>
      <c r="J11" s="47">
        <f t="shared" si="2"/>
        <v>84</v>
      </c>
      <c r="K11" s="124">
        <f t="shared" si="3"/>
        <v>4</v>
      </c>
      <c r="L11" s="114">
        <v>7</v>
      </c>
      <c r="M11" s="24">
        <v>1</v>
      </c>
      <c r="N11" s="47">
        <f t="shared" si="4"/>
        <v>60</v>
      </c>
      <c r="O11" s="124">
        <f t="shared" si="5"/>
        <v>5</v>
      </c>
      <c r="P11" s="120">
        <v>2</v>
      </c>
      <c r="Q11" s="24">
        <v>0</v>
      </c>
      <c r="R11" s="47">
        <f t="shared" si="6"/>
        <v>24</v>
      </c>
      <c r="S11" s="124">
        <f t="shared" si="7"/>
        <v>9.5</v>
      </c>
      <c r="T11" s="120">
        <v>9</v>
      </c>
      <c r="U11" s="24">
        <v>0</v>
      </c>
      <c r="V11" s="47">
        <f t="shared" si="8"/>
        <v>24</v>
      </c>
      <c r="W11" s="126">
        <f t="shared" si="9"/>
        <v>8.5</v>
      </c>
      <c r="X11" s="35">
        <f t="shared" si="12"/>
        <v>6</v>
      </c>
      <c r="Y11" s="34">
        <f t="shared" si="13"/>
        <v>34</v>
      </c>
      <c r="Z11" s="65">
        <f t="shared" si="10"/>
        <v>36</v>
      </c>
      <c r="AA11" s="70">
        <f t="shared" si="11"/>
        <v>9</v>
      </c>
      <c r="AB11" s="27"/>
    </row>
    <row r="12" spans="1:28" ht="35.25" customHeight="1" thickBot="1" x14ac:dyDescent="0.35">
      <c r="A12" s="38">
        <v>8</v>
      </c>
      <c r="B12" s="6" t="s">
        <v>54</v>
      </c>
      <c r="C12" s="8" t="s">
        <v>78</v>
      </c>
      <c r="D12" s="108">
        <v>4</v>
      </c>
      <c r="E12" s="24">
        <v>3</v>
      </c>
      <c r="F12" s="47">
        <f t="shared" si="0"/>
        <v>84</v>
      </c>
      <c r="G12" s="124">
        <f t="shared" si="1"/>
        <v>3.5</v>
      </c>
      <c r="H12" s="114">
        <v>8</v>
      </c>
      <c r="I12" s="24">
        <v>4</v>
      </c>
      <c r="J12" s="47">
        <f t="shared" si="2"/>
        <v>120</v>
      </c>
      <c r="K12" s="124">
        <f t="shared" si="3"/>
        <v>1.5</v>
      </c>
      <c r="L12" s="114">
        <v>1</v>
      </c>
      <c r="M12" s="24">
        <v>1</v>
      </c>
      <c r="N12" s="47">
        <f t="shared" si="4"/>
        <v>60</v>
      </c>
      <c r="O12" s="124">
        <f t="shared" si="5"/>
        <v>5</v>
      </c>
      <c r="P12" s="120">
        <v>10</v>
      </c>
      <c r="Q12" s="24">
        <v>1</v>
      </c>
      <c r="R12" s="47">
        <f t="shared" si="6"/>
        <v>48</v>
      </c>
      <c r="S12" s="124">
        <f t="shared" si="7"/>
        <v>7</v>
      </c>
      <c r="T12" s="120">
        <v>5</v>
      </c>
      <c r="U12" s="24">
        <v>3</v>
      </c>
      <c r="V12" s="47">
        <f t="shared" si="8"/>
        <v>132</v>
      </c>
      <c r="W12" s="126">
        <f t="shared" si="9"/>
        <v>1</v>
      </c>
      <c r="X12" s="35">
        <f t="shared" si="12"/>
        <v>12</v>
      </c>
      <c r="Y12" s="34">
        <f t="shared" si="13"/>
        <v>18</v>
      </c>
      <c r="Z12" s="65">
        <f t="shared" si="10"/>
        <v>120</v>
      </c>
      <c r="AA12" s="70">
        <f t="shared" si="11"/>
        <v>2</v>
      </c>
      <c r="AB12" s="27"/>
    </row>
    <row r="13" spans="1:28" ht="35.25" customHeight="1" thickBot="1" x14ac:dyDescent="0.35">
      <c r="A13" s="38">
        <v>9</v>
      </c>
      <c r="B13" s="6" t="s">
        <v>56</v>
      </c>
      <c r="C13" s="8" t="s">
        <v>79</v>
      </c>
      <c r="D13" s="108">
        <v>5</v>
      </c>
      <c r="E13" s="24">
        <v>5</v>
      </c>
      <c r="F13" s="47">
        <f t="shared" si="0"/>
        <v>132</v>
      </c>
      <c r="G13" s="124">
        <f t="shared" si="1"/>
        <v>1</v>
      </c>
      <c r="H13" s="114">
        <v>6</v>
      </c>
      <c r="I13" s="24">
        <v>1</v>
      </c>
      <c r="J13" s="47">
        <f t="shared" si="2"/>
        <v>24</v>
      </c>
      <c r="K13" s="124">
        <f t="shared" si="3"/>
        <v>9.5</v>
      </c>
      <c r="L13" s="114">
        <v>2</v>
      </c>
      <c r="M13" s="24">
        <v>4</v>
      </c>
      <c r="N13" s="47">
        <f t="shared" si="4"/>
        <v>132</v>
      </c>
      <c r="O13" s="124">
        <f t="shared" si="5"/>
        <v>1</v>
      </c>
      <c r="P13" s="120">
        <v>7</v>
      </c>
      <c r="Q13" s="24">
        <v>2</v>
      </c>
      <c r="R13" s="47">
        <f t="shared" si="6"/>
        <v>84</v>
      </c>
      <c r="S13" s="124">
        <f t="shared" si="7"/>
        <v>4</v>
      </c>
      <c r="T13" s="120">
        <v>8</v>
      </c>
      <c r="U13" s="24">
        <v>1</v>
      </c>
      <c r="V13" s="47">
        <f t="shared" si="8"/>
        <v>72</v>
      </c>
      <c r="W13" s="126">
        <f t="shared" si="9"/>
        <v>5</v>
      </c>
      <c r="X13" s="35">
        <f t="shared" si="12"/>
        <v>13</v>
      </c>
      <c r="Y13" s="34">
        <f t="shared" si="13"/>
        <v>20.5</v>
      </c>
      <c r="Z13" s="65">
        <f t="shared" si="10"/>
        <v>108</v>
      </c>
      <c r="AA13" s="70">
        <f t="shared" si="11"/>
        <v>3</v>
      </c>
      <c r="AB13" s="27"/>
    </row>
    <row r="14" spans="1:28" ht="35.25" customHeight="1" x14ac:dyDescent="0.3">
      <c r="A14" s="38">
        <v>10</v>
      </c>
      <c r="B14" s="6" t="s">
        <v>58</v>
      </c>
      <c r="C14" s="8" t="s">
        <v>80</v>
      </c>
      <c r="D14" s="108">
        <v>6</v>
      </c>
      <c r="E14" s="24">
        <v>3</v>
      </c>
      <c r="F14" s="47">
        <f t="shared" si="0"/>
        <v>84</v>
      </c>
      <c r="G14" s="124">
        <f t="shared" si="1"/>
        <v>3.5</v>
      </c>
      <c r="H14" s="114">
        <v>5</v>
      </c>
      <c r="I14" s="24">
        <v>4</v>
      </c>
      <c r="J14" s="47">
        <f t="shared" si="2"/>
        <v>120</v>
      </c>
      <c r="K14" s="124">
        <f t="shared" si="3"/>
        <v>1.5</v>
      </c>
      <c r="L14" s="114">
        <v>9</v>
      </c>
      <c r="M14" s="24">
        <v>0</v>
      </c>
      <c r="N14" s="47">
        <f t="shared" si="4"/>
        <v>24</v>
      </c>
      <c r="O14" s="124">
        <f t="shared" si="5"/>
        <v>9</v>
      </c>
      <c r="P14" s="120">
        <v>1</v>
      </c>
      <c r="Q14" s="24">
        <v>0</v>
      </c>
      <c r="R14" s="47">
        <f t="shared" si="6"/>
        <v>24</v>
      </c>
      <c r="S14" s="124">
        <f t="shared" si="7"/>
        <v>9.5</v>
      </c>
      <c r="T14" s="120">
        <v>6</v>
      </c>
      <c r="U14" s="24">
        <v>0</v>
      </c>
      <c r="V14" s="47">
        <f t="shared" si="8"/>
        <v>24</v>
      </c>
      <c r="W14" s="126">
        <f t="shared" si="9"/>
        <v>8.5</v>
      </c>
      <c r="X14" s="35">
        <f t="shared" si="12"/>
        <v>7</v>
      </c>
      <c r="Y14" s="34">
        <f t="shared" si="13"/>
        <v>32</v>
      </c>
      <c r="Z14" s="65">
        <f t="shared" si="10"/>
        <v>60</v>
      </c>
      <c r="AA14" s="70">
        <f t="shared" si="11"/>
        <v>7</v>
      </c>
      <c r="AB14" s="27"/>
    </row>
    <row r="15" spans="1:28" ht="35.25" hidden="1" customHeight="1" thickBot="1" x14ac:dyDescent="0.3">
      <c r="A15" s="38">
        <v>11</v>
      </c>
      <c r="B15" s="6"/>
      <c r="C15" s="8"/>
      <c r="D15" s="23"/>
      <c r="E15" s="24">
        <v>-2</v>
      </c>
      <c r="F15" s="47">
        <f t="shared" si="0"/>
        <v>0</v>
      </c>
      <c r="G15" s="19">
        <f t="shared" si="1"/>
        <v>11.5</v>
      </c>
      <c r="H15" s="25"/>
      <c r="I15" s="24">
        <v>-2</v>
      </c>
      <c r="J15" s="47">
        <f t="shared" si="2"/>
        <v>0</v>
      </c>
      <c r="K15" s="19">
        <f t="shared" si="3"/>
        <v>11.5</v>
      </c>
      <c r="L15" s="25"/>
      <c r="M15" s="24">
        <v>-2</v>
      </c>
      <c r="N15" s="47">
        <f t="shared" si="4"/>
        <v>0</v>
      </c>
      <c r="O15" s="19">
        <f t="shared" si="5"/>
        <v>11.5</v>
      </c>
      <c r="P15" s="25"/>
      <c r="Q15" s="24">
        <v>-2</v>
      </c>
      <c r="R15" s="47">
        <f t="shared" si="6"/>
        <v>0</v>
      </c>
      <c r="S15" s="19">
        <f t="shared" si="7"/>
        <v>11.5</v>
      </c>
      <c r="T15" s="25"/>
      <c r="U15" s="24">
        <v>-2</v>
      </c>
      <c r="V15" s="47">
        <f t="shared" si="8"/>
        <v>0</v>
      </c>
      <c r="W15" s="32">
        <f t="shared" si="9"/>
        <v>11.5</v>
      </c>
      <c r="X15" s="36">
        <f>E15+I15+M15+Q15+U15</f>
        <v>-10</v>
      </c>
      <c r="Y15" s="34">
        <f t="shared" si="13"/>
        <v>57.5</v>
      </c>
      <c r="Z15" s="65">
        <f t="shared" si="10"/>
        <v>0</v>
      </c>
      <c r="AA15" s="70">
        <f t="shared" si="11"/>
        <v>11.5</v>
      </c>
      <c r="AB15" s="27"/>
    </row>
    <row r="16" spans="1:28" ht="35.25" hidden="1" customHeight="1" thickBot="1" x14ac:dyDescent="0.3">
      <c r="A16" s="39">
        <v>12</v>
      </c>
      <c r="B16" s="7"/>
      <c r="C16" s="9"/>
      <c r="D16" s="28"/>
      <c r="E16" s="29">
        <v>-2</v>
      </c>
      <c r="F16" s="48">
        <f t="shared" si="0"/>
        <v>0</v>
      </c>
      <c r="G16" s="20">
        <f t="shared" si="1"/>
        <v>11.5</v>
      </c>
      <c r="H16" s="30"/>
      <c r="I16" s="29">
        <v>-2</v>
      </c>
      <c r="J16" s="48">
        <f t="shared" si="2"/>
        <v>0</v>
      </c>
      <c r="K16" s="20">
        <f t="shared" si="3"/>
        <v>11.5</v>
      </c>
      <c r="L16" s="30"/>
      <c r="M16" s="29">
        <v>-2</v>
      </c>
      <c r="N16" s="48">
        <f t="shared" si="4"/>
        <v>0</v>
      </c>
      <c r="O16" s="20">
        <f t="shared" si="5"/>
        <v>11.5</v>
      </c>
      <c r="P16" s="30"/>
      <c r="Q16" s="29">
        <v>-2</v>
      </c>
      <c r="R16" s="48">
        <f t="shared" si="6"/>
        <v>0</v>
      </c>
      <c r="S16" s="20">
        <f t="shared" si="7"/>
        <v>11.5</v>
      </c>
      <c r="T16" s="30"/>
      <c r="U16" s="29">
        <v>-2</v>
      </c>
      <c r="V16" s="48">
        <f t="shared" si="8"/>
        <v>0</v>
      </c>
      <c r="W16" s="33">
        <f t="shared" si="9"/>
        <v>11.5</v>
      </c>
      <c r="X16" s="36">
        <f t="shared" ref="X16" si="14">SUM(E15,I15,M15,Q15,U15)</f>
        <v>-10</v>
      </c>
      <c r="Y16" s="34">
        <f t="shared" si="13"/>
        <v>57.5</v>
      </c>
      <c r="Z16" s="66">
        <f t="shared" si="10"/>
        <v>0</v>
      </c>
      <c r="AA16" s="71">
        <f t="shared" si="11"/>
        <v>11.5</v>
      </c>
      <c r="AB16" s="31"/>
    </row>
    <row r="17" spans="7:27" hidden="1" x14ac:dyDescent="0.35">
      <c r="G17" s="18">
        <f>SUM(G5:G16)</f>
        <v>78</v>
      </c>
      <c r="K17" s="18">
        <f>SUM(K5:K16)</f>
        <v>78</v>
      </c>
      <c r="O17" s="18">
        <f>SUM(O5:O16)</f>
        <v>78</v>
      </c>
      <c r="S17" s="18">
        <f>SUM(S5:S16)</f>
        <v>78</v>
      </c>
      <c r="W17" s="18">
        <f>SUM(W5:W16)</f>
        <v>78</v>
      </c>
      <c r="Y17" s="18">
        <f>SUM(Y5:Y16)</f>
        <v>390</v>
      </c>
      <c r="Z17" s="49"/>
      <c r="AA17" s="18">
        <f>SUM(AA5:AA16)</f>
        <v>78</v>
      </c>
    </row>
    <row r="20" spans="7:27" x14ac:dyDescent="0.35">
      <c r="H20" s="17"/>
      <c r="L20" s="17"/>
      <c r="P20" s="17"/>
    </row>
  </sheetData>
  <mergeCells count="10">
    <mergeCell ref="AA3:AB3"/>
    <mergeCell ref="P3:S3"/>
    <mergeCell ref="A3:A4"/>
    <mergeCell ref="B3:B4"/>
    <mergeCell ref="C3:C4"/>
    <mergeCell ref="D3:G3"/>
    <mergeCell ref="H3:K3"/>
    <mergeCell ref="L3:O3"/>
    <mergeCell ref="T3:W3"/>
    <mergeCell ref="X3:Y3"/>
  </mergeCells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topLeftCell="A4" workbookViewId="0">
      <selection activeCell="AC18" sqref="AC18"/>
    </sheetView>
  </sheetViews>
  <sheetFormatPr defaultRowHeight="16.5" x14ac:dyDescent="0.35"/>
  <cols>
    <col min="1" max="1" width="4" customWidth="1"/>
    <col min="2" max="2" width="9.42578125" customWidth="1"/>
    <col min="3" max="3" width="22.5703125" customWidth="1"/>
    <col min="4" max="4" width="5" style="17" customWidth="1"/>
    <col min="5" max="5" width="5" customWidth="1"/>
    <col min="6" max="6" width="3.85546875" style="44" hidden="1" customWidth="1"/>
    <col min="7" max="9" width="5" customWidth="1"/>
    <col min="10" max="10" width="9.140625" style="44" hidden="1" customWidth="1"/>
    <col min="11" max="13" width="5" customWidth="1"/>
    <col min="14" max="14" width="7.140625" style="44" hidden="1" customWidth="1"/>
    <col min="15" max="17" width="5" customWidth="1"/>
    <col min="18" max="18" width="3.85546875" style="44" hidden="1" customWidth="1"/>
    <col min="19" max="19" width="5" customWidth="1"/>
    <col min="20" max="20" width="4.28515625" customWidth="1"/>
    <col min="21" max="21" width="4.7109375" customWidth="1"/>
    <col min="22" max="22" width="5.140625" style="44" hidden="1" customWidth="1"/>
    <col min="23" max="23" width="5.42578125" customWidth="1"/>
    <col min="24" max="24" width="5.140625" customWidth="1"/>
    <col min="25" max="25" width="7.7109375" customWidth="1"/>
    <col min="26" max="26" width="0" hidden="1" customWidth="1"/>
    <col min="27" max="27" width="7" customWidth="1"/>
    <col min="28" max="28" width="5.7109375" customWidth="1"/>
  </cols>
  <sheetData>
    <row r="1" spans="1:28" ht="29.25" customHeight="1" x14ac:dyDescent="0.4">
      <c r="C1" s="10" t="s">
        <v>37</v>
      </c>
    </row>
    <row r="2" spans="1:28" ht="17.100000000000001" thickBot="1" x14ac:dyDescent="0.45"/>
    <row r="3" spans="1:28" ht="24" customHeight="1" thickBot="1" x14ac:dyDescent="0.3">
      <c r="A3" s="170" t="s">
        <v>14</v>
      </c>
      <c r="B3" s="172" t="s">
        <v>5</v>
      </c>
      <c r="C3" s="174" t="s">
        <v>6</v>
      </c>
      <c r="D3" s="166" t="s">
        <v>0</v>
      </c>
      <c r="E3" s="167"/>
      <c r="F3" s="167"/>
      <c r="G3" s="169"/>
      <c r="H3" s="166" t="s">
        <v>1</v>
      </c>
      <c r="I3" s="167"/>
      <c r="J3" s="167"/>
      <c r="K3" s="169"/>
      <c r="L3" s="166" t="s">
        <v>2</v>
      </c>
      <c r="M3" s="167"/>
      <c r="N3" s="167"/>
      <c r="O3" s="169"/>
      <c r="P3" s="166" t="s">
        <v>3</v>
      </c>
      <c r="Q3" s="167"/>
      <c r="R3" s="167"/>
      <c r="S3" s="169"/>
      <c r="T3" s="166" t="s">
        <v>30</v>
      </c>
      <c r="U3" s="167"/>
      <c r="V3" s="167"/>
      <c r="W3" s="167"/>
      <c r="X3" s="166" t="s">
        <v>8</v>
      </c>
      <c r="Y3" s="168"/>
      <c r="Z3" s="50"/>
      <c r="AA3" s="166" t="s">
        <v>11</v>
      </c>
      <c r="AB3" s="169"/>
    </row>
    <row r="4" spans="1:28" ht="20.100000000000001" customHeight="1" thickBot="1" x14ac:dyDescent="0.3">
      <c r="A4" s="171"/>
      <c r="B4" s="173"/>
      <c r="C4" s="175"/>
      <c r="D4" s="43" t="s">
        <v>13</v>
      </c>
      <c r="E4" s="40" t="s">
        <v>15</v>
      </c>
      <c r="F4" s="45"/>
      <c r="G4" s="42" t="s">
        <v>12</v>
      </c>
      <c r="H4" s="40" t="s">
        <v>13</v>
      </c>
      <c r="I4" s="40" t="s">
        <v>15</v>
      </c>
      <c r="J4" s="45"/>
      <c r="K4" s="42" t="s">
        <v>12</v>
      </c>
      <c r="L4" s="42" t="s">
        <v>13</v>
      </c>
      <c r="M4" s="43" t="s">
        <v>15</v>
      </c>
      <c r="N4" s="45"/>
      <c r="O4" s="42" t="s">
        <v>12</v>
      </c>
      <c r="P4" s="42" t="s">
        <v>13</v>
      </c>
      <c r="Q4" s="43" t="s">
        <v>15</v>
      </c>
      <c r="R4" s="45"/>
      <c r="S4" s="42" t="s">
        <v>12</v>
      </c>
      <c r="T4" s="40" t="s">
        <v>13</v>
      </c>
      <c r="U4" s="40" t="s">
        <v>15</v>
      </c>
      <c r="V4" s="45"/>
      <c r="W4" s="41" t="s">
        <v>12</v>
      </c>
      <c r="X4" s="61" t="s">
        <v>9</v>
      </c>
      <c r="Y4" s="62" t="s">
        <v>12</v>
      </c>
      <c r="Z4" s="63"/>
      <c r="AA4" s="67" t="s">
        <v>4</v>
      </c>
      <c r="AB4" s="68" t="s">
        <v>10</v>
      </c>
    </row>
    <row r="5" spans="1:28" ht="35.25" customHeight="1" thickBot="1" x14ac:dyDescent="0.35">
      <c r="A5" s="37">
        <v>1</v>
      </c>
      <c r="B5" s="5" t="s">
        <v>81</v>
      </c>
      <c r="C5" s="4" t="s">
        <v>60</v>
      </c>
      <c r="D5" s="128">
        <v>10</v>
      </c>
      <c r="E5" s="21">
        <v>0</v>
      </c>
      <c r="F5" s="46">
        <f t="shared" ref="F5:F16" si="0">COUNTIF(E$5:E$16,"&lt;"&amp;E5)*ROWS(E$5:E$16)</f>
        <v>24</v>
      </c>
      <c r="G5" s="123">
        <f t="shared" ref="G5:G16" si="1">IF(COUNTIF(F$5:F$16,F5)&gt;1,RANK(F5, F$5:F$16, 0) + (COUNT(F$5:F$16) + 1 - RANK(F5, F$5:F$16, 0) - RANK(F5, F$5:F$16, 1))/2,RANK(F5, F$5:F$16, 0) + (COUNT(F$5:F$16) + 1 - RANK(F5, F$5:F$16, 0) - RANK(F5, F$5:F$16, 1)))</f>
        <v>8</v>
      </c>
      <c r="H5" s="115">
        <v>1</v>
      </c>
      <c r="I5" s="21">
        <v>0</v>
      </c>
      <c r="J5" s="46">
        <f t="shared" ref="J5:J16" si="2">COUNTIF(I$5:I$16,"&lt;"&amp;I5)*ROWS(I$5:I$16)</f>
        <v>24</v>
      </c>
      <c r="K5" s="123">
        <f t="shared" ref="K5:K16" si="3">IF(COUNTIF(J$5:J$16,J5)&gt;1,RANK(J5, J$5:J$16, 0) + (COUNT(J$5:J$16) + 1 - RANK(J5, J$5:J$16, 0) - RANK(J5, J$5:J$16, 1))/2,RANK(J5, J$5:J$16, 0) + (COUNT(J$5:J$16) + 1 - RANK(J5, J$5:J$16, 0) - RANK(J5, J$5:J$16, 1)))</f>
        <v>8.5</v>
      </c>
      <c r="L5" s="115">
        <v>3</v>
      </c>
      <c r="M5" s="21">
        <v>3</v>
      </c>
      <c r="N5" s="46">
        <f t="shared" ref="N5:N16" si="4">COUNTIF(M$5:M$16,"&lt;"&amp;M5)*ROWS(M$5:M$16)</f>
        <v>132</v>
      </c>
      <c r="O5" s="123">
        <f t="shared" ref="O5:O16" si="5">IF(COUNTIF(N$5:N$16,N5)&gt;1,RANK(N5, N$5:N$16, 0) + (COUNT(N$5:N$16) + 1 - RANK(N5, N$5:N$16, 0) - RANK(N5, N$5:N$16, 1))/2,RANK(N5, N$5:N$16, 0) + (COUNT(N$5:N$16) + 1 - RANK(N5, N$5:N$16, 0) - RANK(N5, N$5:N$16, 1)))</f>
        <v>1</v>
      </c>
      <c r="P5" s="132">
        <v>6</v>
      </c>
      <c r="Q5" s="21">
        <v>0</v>
      </c>
      <c r="R5" s="46">
        <f t="shared" ref="R5:R16" si="6">COUNTIF(Q$5:Q$16,"&lt;"&amp;Q5)*ROWS(Q$5:Q$16)</f>
        <v>24</v>
      </c>
      <c r="S5" s="123">
        <f t="shared" ref="S5:S16" si="7">IF(COUNTIF(R$5:R$16,R5)&gt;1,RANK(R5, R$5:R$16, 0) + (COUNT(R$5:R$16) + 1 - RANK(R5, R$5:R$16, 0) - RANK(R5, R$5:R$16, 1))/2,RANK(R5, R$5:R$16, 0) + (COUNT(R$5:R$16) + 1 - RANK(R5, R$5:R$16, 0) - RANK(R5, R$5:R$16, 1)))</f>
        <v>9</v>
      </c>
      <c r="T5" s="132">
        <v>7</v>
      </c>
      <c r="U5" s="21">
        <v>1</v>
      </c>
      <c r="V5" s="46">
        <f t="shared" ref="V5:V16" si="8">COUNTIF(U$5:U$16,"&lt;"&amp;U5)*ROWS(U$5:U$16)</f>
        <v>48</v>
      </c>
      <c r="W5" s="125">
        <f t="shared" ref="W5:W16" si="9">IF(COUNTIF(V$5:V$16,V5)&gt;1,RANK(V5, V$5:V$16, 0) + (COUNT(V$5:V$16) + 1 - RANK(V5, V$5:V$16, 0) - RANK(V5, V$5:V$16, 1))/2,RANK(V5, V$5:V$16, 0) + (COUNT(V$5:V$16) + 1 - RANK(V5, V$5:V$16, 0) - RANK(V5, V$5:V$16, 1)))</f>
        <v>5.5</v>
      </c>
      <c r="X5" s="35">
        <f>E5+I5+M5+Q5+U5</f>
        <v>4</v>
      </c>
      <c r="Y5" s="34">
        <f>SUM(G5,K5,O5,S5,W5)</f>
        <v>32</v>
      </c>
      <c r="Z5" s="64">
        <f t="shared" ref="Z5:Z16" si="10">COUNTIF(Y$5:Y$16,"&gt;"&amp;Y5)*ROWS(Y$5:Y$16)</f>
        <v>36</v>
      </c>
      <c r="AA5" s="69">
        <f t="shared" ref="AA5:AA16" si="11">IF(COUNTIF(Z$5:Z$16,Z5)&gt;1,RANK(Z5, Z$5:Z$16, 0) + (COUNT(Z$5:Z$16) + 1 - RANK(Z5, Z$5:Z$16, 0) - RANK(Z5, Z$5:Z$16, 1))/2,RANK(Z5, Z$5:Z$16, 0) + (COUNT(Z$5:Z$16) + 1 - RANK(Z5, Z$5:Z$16, 0) - RANK(Z5, Z$5:Z$16, 1)))</f>
        <v>9</v>
      </c>
      <c r="AB5" s="22"/>
    </row>
    <row r="6" spans="1:28" ht="35.25" customHeight="1" thickBot="1" x14ac:dyDescent="0.35">
      <c r="A6" s="38">
        <v>2</v>
      </c>
      <c r="B6" s="6" t="s">
        <v>42</v>
      </c>
      <c r="C6" s="8" t="s">
        <v>62</v>
      </c>
      <c r="D6" s="127">
        <v>9</v>
      </c>
      <c r="E6" s="24">
        <v>1</v>
      </c>
      <c r="F6" s="47">
        <f t="shared" si="0"/>
        <v>84</v>
      </c>
      <c r="G6" s="124">
        <f t="shared" si="1"/>
        <v>4</v>
      </c>
      <c r="H6" s="114">
        <v>2</v>
      </c>
      <c r="I6" s="24">
        <v>1</v>
      </c>
      <c r="J6" s="47">
        <f t="shared" si="2"/>
        <v>72</v>
      </c>
      <c r="K6" s="124">
        <f t="shared" si="3"/>
        <v>4</v>
      </c>
      <c r="L6" s="130">
        <v>6</v>
      </c>
      <c r="M6" s="24">
        <v>1</v>
      </c>
      <c r="N6" s="47">
        <f t="shared" si="4"/>
        <v>48</v>
      </c>
      <c r="O6" s="124">
        <f t="shared" si="5"/>
        <v>6</v>
      </c>
      <c r="P6" s="131">
        <v>8</v>
      </c>
      <c r="Q6" s="24">
        <v>0</v>
      </c>
      <c r="R6" s="47">
        <f t="shared" si="6"/>
        <v>24</v>
      </c>
      <c r="S6" s="124">
        <f t="shared" si="7"/>
        <v>9</v>
      </c>
      <c r="T6" s="120">
        <v>3</v>
      </c>
      <c r="U6" s="24">
        <v>2</v>
      </c>
      <c r="V6" s="47">
        <f t="shared" si="8"/>
        <v>120</v>
      </c>
      <c r="W6" s="126">
        <f t="shared" si="9"/>
        <v>2</v>
      </c>
      <c r="X6" s="35">
        <f t="shared" ref="X6:X14" si="12">E6+I6+M6+Q6+U6</f>
        <v>5</v>
      </c>
      <c r="Y6" s="34">
        <f t="shared" ref="Y6:Y16" si="13">SUM(G6,K6,O6,S6,W6)</f>
        <v>25</v>
      </c>
      <c r="Z6" s="65">
        <f t="shared" si="10"/>
        <v>96</v>
      </c>
      <c r="AA6" s="70">
        <v>4</v>
      </c>
      <c r="AB6" s="26"/>
    </row>
    <row r="7" spans="1:28" ht="35.25" customHeight="1" thickBot="1" x14ac:dyDescent="0.35">
      <c r="A7" s="38">
        <v>3</v>
      </c>
      <c r="B7" s="6" t="s">
        <v>44</v>
      </c>
      <c r="C7" s="8" t="s">
        <v>63</v>
      </c>
      <c r="D7" s="107">
        <v>1</v>
      </c>
      <c r="E7" s="24">
        <v>2</v>
      </c>
      <c r="F7" s="47">
        <f t="shared" si="0"/>
        <v>120</v>
      </c>
      <c r="G7" s="124">
        <f t="shared" si="1"/>
        <v>1.5</v>
      </c>
      <c r="H7" s="129">
        <v>10</v>
      </c>
      <c r="I7" s="24">
        <v>1</v>
      </c>
      <c r="J7" s="47">
        <f t="shared" si="2"/>
        <v>72</v>
      </c>
      <c r="K7" s="124">
        <f t="shared" si="3"/>
        <v>4</v>
      </c>
      <c r="L7" s="129">
        <v>4</v>
      </c>
      <c r="M7" s="24">
        <v>1</v>
      </c>
      <c r="N7" s="47">
        <f t="shared" si="4"/>
        <v>48</v>
      </c>
      <c r="O7" s="124">
        <f t="shared" si="5"/>
        <v>6</v>
      </c>
      <c r="P7" s="133">
        <v>3</v>
      </c>
      <c r="Q7" s="24">
        <v>1</v>
      </c>
      <c r="R7" s="47">
        <f t="shared" si="6"/>
        <v>60</v>
      </c>
      <c r="S7" s="124">
        <f t="shared" si="7"/>
        <v>5.5</v>
      </c>
      <c r="T7" s="133">
        <v>10</v>
      </c>
      <c r="U7" s="24">
        <v>1</v>
      </c>
      <c r="V7" s="47">
        <f t="shared" si="8"/>
        <v>48</v>
      </c>
      <c r="W7" s="126">
        <f t="shared" si="9"/>
        <v>5.5</v>
      </c>
      <c r="X7" s="35">
        <f t="shared" si="12"/>
        <v>6</v>
      </c>
      <c r="Y7" s="34">
        <f t="shared" si="13"/>
        <v>22.5</v>
      </c>
      <c r="Z7" s="65">
        <f t="shared" si="10"/>
        <v>120</v>
      </c>
      <c r="AA7" s="70">
        <f t="shared" si="11"/>
        <v>2</v>
      </c>
      <c r="AB7" s="26"/>
    </row>
    <row r="8" spans="1:28" ht="35.25" customHeight="1" thickBot="1" x14ac:dyDescent="0.35">
      <c r="A8" s="38">
        <v>4</v>
      </c>
      <c r="B8" s="6" t="s">
        <v>46</v>
      </c>
      <c r="C8" s="8" t="s">
        <v>64</v>
      </c>
      <c r="D8" s="108">
        <v>2</v>
      </c>
      <c r="E8" s="24">
        <v>2</v>
      </c>
      <c r="F8" s="47">
        <f t="shared" si="0"/>
        <v>120</v>
      </c>
      <c r="G8" s="124">
        <f t="shared" si="1"/>
        <v>1.5</v>
      </c>
      <c r="H8" s="114">
        <v>9</v>
      </c>
      <c r="I8" s="24">
        <v>0</v>
      </c>
      <c r="J8" s="47">
        <f t="shared" si="2"/>
        <v>24</v>
      </c>
      <c r="K8" s="124">
        <f t="shared" si="3"/>
        <v>8.5</v>
      </c>
      <c r="L8" s="114">
        <v>8</v>
      </c>
      <c r="M8" s="24">
        <v>1</v>
      </c>
      <c r="N8" s="47">
        <f t="shared" si="4"/>
        <v>48</v>
      </c>
      <c r="O8" s="124">
        <f t="shared" si="5"/>
        <v>6</v>
      </c>
      <c r="P8" s="120">
        <v>4</v>
      </c>
      <c r="Q8" s="24">
        <v>0</v>
      </c>
      <c r="R8" s="47">
        <f t="shared" si="6"/>
        <v>24</v>
      </c>
      <c r="S8" s="124">
        <f t="shared" si="7"/>
        <v>9</v>
      </c>
      <c r="T8" s="120">
        <v>4</v>
      </c>
      <c r="U8" s="24">
        <v>0</v>
      </c>
      <c r="V8" s="47">
        <f t="shared" si="8"/>
        <v>24</v>
      </c>
      <c r="W8" s="126">
        <f t="shared" si="9"/>
        <v>9.5</v>
      </c>
      <c r="X8" s="35">
        <f t="shared" si="12"/>
        <v>3</v>
      </c>
      <c r="Y8" s="34">
        <f t="shared" si="13"/>
        <v>34.5</v>
      </c>
      <c r="Z8" s="65">
        <f t="shared" si="10"/>
        <v>24</v>
      </c>
      <c r="AA8" s="70">
        <f t="shared" si="11"/>
        <v>10</v>
      </c>
      <c r="AB8" s="26"/>
    </row>
    <row r="9" spans="1:28" ht="35.25" customHeight="1" thickBot="1" x14ac:dyDescent="0.35">
      <c r="A9" s="38">
        <v>5</v>
      </c>
      <c r="B9" s="6" t="s">
        <v>48</v>
      </c>
      <c r="C9" s="8" t="s">
        <v>65</v>
      </c>
      <c r="D9" s="108">
        <v>3</v>
      </c>
      <c r="E9" s="24">
        <v>1</v>
      </c>
      <c r="F9" s="47">
        <f t="shared" si="0"/>
        <v>84</v>
      </c>
      <c r="G9" s="124">
        <f t="shared" si="1"/>
        <v>4</v>
      </c>
      <c r="H9" s="129">
        <v>7</v>
      </c>
      <c r="I9" s="24">
        <v>1</v>
      </c>
      <c r="J9" s="47">
        <f t="shared" si="2"/>
        <v>72</v>
      </c>
      <c r="K9" s="124">
        <f t="shared" si="3"/>
        <v>4</v>
      </c>
      <c r="L9" s="114">
        <v>7</v>
      </c>
      <c r="M9" s="24">
        <v>2</v>
      </c>
      <c r="N9" s="47">
        <f t="shared" si="4"/>
        <v>108</v>
      </c>
      <c r="O9" s="124">
        <f t="shared" si="5"/>
        <v>2.5</v>
      </c>
      <c r="P9" s="120">
        <v>2</v>
      </c>
      <c r="Q9" s="24">
        <v>2</v>
      </c>
      <c r="R9" s="47">
        <f t="shared" si="6"/>
        <v>108</v>
      </c>
      <c r="S9" s="124">
        <f t="shared" si="7"/>
        <v>2</v>
      </c>
      <c r="T9" s="120">
        <v>9</v>
      </c>
      <c r="U9" s="24">
        <v>1</v>
      </c>
      <c r="V9" s="47">
        <f t="shared" si="8"/>
        <v>48</v>
      </c>
      <c r="W9" s="126">
        <f t="shared" si="9"/>
        <v>5.5</v>
      </c>
      <c r="X9" s="35">
        <f t="shared" si="12"/>
        <v>7</v>
      </c>
      <c r="Y9" s="34">
        <f t="shared" si="13"/>
        <v>18</v>
      </c>
      <c r="Z9" s="65">
        <f t="shared" si="10"/>
        <v>132</v>
      </c>
      <c r="AA9" s="70">
        <f t="shared" si="11"/>
        <v>1</v>
      </c>
      <c r="AB9" s="26"/>
    </row>
    <row r="10" spans="1:28" ht="35.25" customHeight="1" thickBot="1" x14ac:dyDescent="0.35">
      <c r="A10" s="38">
        <v>6</v>
      </c>
      <c r="B10" s="6" t="s">
        <v>50</v>
      </c>
      <c r="C10" s="8" t="s">
        <v>66</v>
      </c>
      <c r="D10" s="108">
        <v>4</v>
      </c>
      <c r="E10" s="24">
        <v>0</v>
      </c>
      <c r="F10" s="47">
        <f t="shared" si="0"/>
        <v>24</v>
      </c>
      <c r="G10" s="124">
        <f t="shared" si="1"/>
        <v>8</v>
      </c>
      <c r="H10" s="114">
        <v>8</v>
      </c>
      <c r="I10" s="24">
        <v>0</v>
      </c>
      <c r="J10" s="47">
        <f t="shared" si="2"/>
        <v>24</v>
      </c>
      <c r="K10" s="124">
        <f t="shared" si="3"/>
        <v>8.5</v>
      </c>
      <c r="L10" s="114">
        <v>1</v>
      </c>
      <c r="M10" s="24">
        <v>2</v>
      </c>
      <c r="N10" s="47">
        <f t="shared" si="4"/>
        <v>108</v>
      </c>
      <c r="O10" s="124">
        <f t="shared" si="5"/>
        <v>2.5</v>
      </c>
      <c r="P10" s="120">
        <v>10</v>
      </c>
      <c r="Q10" s="24">
        <v>1</v>
      </c>
      <c r="R10" s="47">
        <f t="shared" si="6"/>
        <v>60</v>
      </c>
      <c r="S10" s="124">
        <f t="shared" si="7"/>
        <v>5.5</v>
      </c>
      <c r="T10" s="120">
        <v>5</v>
      </c>
      <c r="U10" s="24">
        <v>1</v>
      </c>
      <c r="V10" s="47">
        <f t="shared" si="8"/>
        <v>48</v>
      </c>
      <c r="W10" s="126">
        <f t="shared" si="9"/>
        <v>5.5</v>
      </c>
      <c r="X10" s="35">
        <f t="shared" si="12"/>
        <v>4</v>
      </c>
      <c r="Y10" s="34">
        <f t="shared" si="13"/>
        <v>30</v>
      </c>
      <c r="Z10" s="65">
        <f t="shared" si="10"/>
        <v>48</v>
      </c>
      <c r="AA10" s="70">
        <f t="shared" si="11"/>
        <v>8</v>
      </c>
      <c r="AB10" s="26"/>
    </row>
    <row r="11" spans="1:28" ht="35.25" customHeight="1" thickBot="1" x14ac:dyDescent="0.35">
      <c r="A11" s="38">
        <v>7</v>
      </c>
      <c r="B11" s="6" t="s">
        <v>52</v>
      </c>
      <c r="C11" s="8" t="s">
        <v>53</v>
      </c>
      <c r="D11" s="108">
        <v>5</v>
      </c>
      <c r="E11" s="24">
        <v>0</v>
      </c>
      <c r="F11" s="47">
        <f t="shared" si="0"/>
        <v>24</v>
      </c>
      <c r="G11" s="124">
        <f t="shared" si="1"/>
        <v>8</v>
      </c>
      <c r="H11" s="114">
        <v>6</v>
      </c>
      <c r="I11" s="24">
        <v>1</v>
      </c>
      <c r="J11" s="47">
        <f t="shared" si="2"/>
        <v>72</v>
      </c>
      <c r="K11" s="124">
        <f t="shared" si="3"/>
        <v>4</v>
      </c>
      <c r="L11" s="114">
        <v>2</v>
      </c>
      <c r="M11" s="24">
        <v>1</v>
      </c>
      <c r="N11" s="47">
        <f t="shared" si="4"/>
        <v>48</v>
      </c>
      <c r="O11" s="124">
        <f t="shared" si="5"/>
        <v>6</v>
      </c>
      <c r="P11" s="120">
        <v>7</v>
      </c>
      <c r="Q11" s="24">
        <v>1</v>
      </c>
      <c r="R11" s="47">
        <f t="shared" si="6"/>
        <v>60</v>
      </c>
      <c r="S11" s="124">
        <f t="shared" si="7"/>
        <v>5.5</v>
      </c>
      <c r="T11" s="120">
        <v>8</v>
      </c>
      <c r="U11" s="24">
        <v>1</v>
      </c>
      <c r="V11" s="47">
        <f t="shared" si="8"/>
        <v>48</v>
      </c>
      <c r="W11" s="126">
        <f t="shared" si="9"/>
        <v>5.5</v>
      </c>
      <c r="X11" s="35">
        <f t="shared" si="12"/>
        <v>4</v>
      </c>
      <c r="Y11" s="34">
        <f t="shared" si="13"/>
        <v>29</v>
      </c>
      <c r="Z11" s="65">
        <f t="shared" si="10"/>
        <v>84</v>
      </c>
      <c r="AA11" s="70">
        <f t="shared" si="11"/>
        <v>5</v>
      </c>
      <c r="AB11" s="27"/>
    </row>
    <row r="12" spans="1:28" ht="35.25" customHeight="1" thickBot="1" x14ac:dyDescent="0.35">
      <c r="A12" s="38">
        <v>8</v>
      </c>
      <c r="B12" s="6" t="s">
        <v>54</v>
      </c>
      <c r="C12" s="8" t="s">
        <v>55</v>
      </c>
      <c r="D12" s="108">
        <v>6</v>
      </c>
      <c r="E12" s="24">
        <v>0</v>
      </c>
      <c r="F12" s="47">
        <f t="shared" si="0"/>
        <v>24</v>
      </c>
      <c r="G12" s="124">
        <f t="shared" si="1"/>
        <v>8</v>
      </c>
      <c r="H12" s="114">
        <v>5</v>
      </c>
      <c r="I12" s="24">
        <v>2</v>
      </c>
      <c r="J12" s="47">
        <f t="shared" si="2"/>
        <v>132</v>
      </c>
      <c r="K12" s="124">
        <f t="shared" si="3"/>
        <v>1</v>
      </c>
      <c r="L12" s="114">
        <v>9</v>
      </c>
      <c r="M12" s="24">
        <v>0</v>
      </c>
      <c r="N12" s="47">
        <f t="shared" si="4"/>
        <v>24</v>
      </c>
      <c r="O12" s="124">
        <f t="shared" si="5"/>
        <v>9.5</v>
      </c>
      <c r="P12" s="120">
        <v>1</v>
      </c>
      <c r="Q12" s="24">
        <v>1</v>
      </c>
      <c r="R12" s="47">
        <f t="shared" si="6"/>
        <v>60</v>
      </c>
      <c r="S12" s="124">
        <f t="shared" si="7"/>
        <v>5.5</v>
      </c>
      <c r="T12" s="120">
        <v>6</v>
      </c>
      <c r="U12" s="24">
        <v>1</v>
      </c>
      <c r="V12" s="47">
        <f t="shared" si="8"/>
        <v>48</v>
      </c>
      <c r="W12" s="126">
        <f t="shared" si="9"/>
        <v>5.5</v>
      </c>
      <c r="X12" s="35">
        <f t="shared" si="12"/>
        <v>4</v>
      </c>
      <c r="Y12" s="34">
        <f t="shared" si="13"/>
        <v>29.5</v>
      </c>
      <c r="Z12" s="65">
        <f t="shared" si="10"/>
        <v>60</v>
      </c>
      <c r="AA12" s="70">
        <f t="shared" si="11"/>
        <v>6.5</v>
      </c>
      <c r="AB12" s="27"/>
    </row>
    <row r="13" spans="1:28" ht="35.25" customHeight="1" thickBot="1" x14ac:dyDescent="0.35">
      <c r="A13" s="38">
        <v>9</v>
      </c>
      <c r="B13" s="6" t="s">
        <v>56</v>
      </c>
      <c r="C13" s="8" t="s">
        <v>69</v>
      </c>
      <c r="D13" s="108">
        <v>7</v>
      </c>
      <c r="E13" s="24">
        <v>1</v>
      </c>
      <c r="F13" s="47">
        <f t="shared" si="0"/>
        <v>84</v>
      </c>
      <c r="G13" s="124">
        <f t="shared" si="1"/>
        <v>4</v>
      </c>
      <c r="H13" s="114">
        <v>4</v>
      </c>
      <c r="I13" s="24">
        <v>0</v>
      </c>
      <c r="J13" s="47">
        <f t="shared" si="2"/>
        <v>24</v>
      </c>
      <c r="K13" s="124">
        <f t="shared" si="3"/>
        <v>8.5</v>
      </c>
      <c r="L13" s="114">
        <v>10</v>
      </c>
      <c r="M13" s="24">
        <v>0</v>
      </c>
      <c r="N13" s="47">
        <f t="shared" si="4"/>
        <v>24</v>
      </c>
      <c r="O13" s="124">
        <f t="shared" si="5"/>
        <v>9.5</v>
      </c>
      <c r="P13" s="120">
        <v>5</v>
      </c>
      <c r="Q13" s="24">
        <v>2</v>
      </c>
      <c r="R13" s="47">
        <f t="shared" si="6"/>
        <v>108</v>
      </c>
      <c r="S13" s="124">
        <f t="shared" si="7"/>
        <v>2</v>
      </c>
      <c r="T13" s="120">
        <v>1</v>
      </c>
      <c r="U13" s="24">
        <v>4</v>
      </c>
      <c r="V13" s="47">
        <f t="shared" si="8"/>
        <v>132</v>
      </c>
      <c r="W13" s="126">
        <f t="shared" si="9"/>
        <v>1</v>
      </c>
      <c r="X13" s="35">
        <f t="shared" si="12"/>
        <v>7</v>
      </c>
      <c r="Y13" s="34">
        <f t="shared" si="13"/>
        <v>25</v>
      </c>
      <c r="Z13" s="65">
        <f t="shared" si="10"/>
        <v>96</v>
      </c>
      <c r="AA13" s="70">
        <v>3</v>
      </c>
      <c r="AB13" s="27"/>
    </row>
    <row r="14" spans="1:28" ht="35.25" customHeight="1" x14ac:dyDescent="0.3">
      <c r="A14" s="38">
        <v>10</v>
      </c>
      <c r="B14" s="6" t="s">
        <v>58</v>
      </c>
      <c r="C14" s="8" t="s">
        <v>59</v>
      </c>
      <c r="D14" s="127">
        <v>8</v>
      </c>
      <c r="E14" s="24">
        <v>0</v>
      </c>
      <c r="F14" s="47">
        <f t="shared" si="0"/>
        <v>24</v>
      </c>
      <c r="G14" s="124">
        <f t="shared" si="1"/>
        <v>8</v>
      </c>
      <c r="H14" s="114">
        <v>3</v>
      </c>
      <c r="I14" s="24">
        <v>1</v>
      </c>
      <c r="J14" s="47">
        <f t="shared" si="2"/>
        <v>72</v>
      </c>
      <c r="K14" s="124">
        <f t="shared" si="3"/>
        <v>4</v>
      </c>
      <c r="L14" s="130">
        <v>5</v>
      </c>
      <c r="M14" s="24">
        <v>1</v>
      </c>
      <c r="N14" s="47">
        <f t="shared" si="4"/>
        <v>48</v>
      </c>
      <c r="O14" s="124">
        <f t="shared" si="5"/>
        <v>6</v>
      </c>
      <c r="P14" s="131">
        <v>9</v>
      </c>
      <c r="Q14" s="24">
        <v>2</v>
      </c>
      <c r="R14" s="47">
        <f t="shared" si="6"/>
        <v>108</v>
      </c>
      <c r="S14" s="124">
        <f t="shared" si="7"/>
        <v>2</v>
      </c>
      <c r="T14" s="120">
        <v>2</v>
      </c>
      <c r="U14" s="24">
        <v>0</v>
      </c>
      <c r="V14" s="47">
        <f t="shared" si="8"/>
        <v>24</v>
      </c>
      <c r="W14" s="126">
        <f t="shared" si="9"/>
        <v>9.5</v>
      </c>
      <c r="X14" s="35">
        <f t="shared" si="12"/>
        <v>4</v>
      </c>
      <c r="Y14" s="34">
        <f t="shared" si="13"/>
        <v>29.5</v>
      </c>
      <c r="Z14" s="65">
        <f t="shared" si="10"/>
        <v>60</v>
      </c>
      <c r="AA14" s="70">
        <f t="shared" si="11"/>
        <v>6.5</v>
      </c>
      <c r="AB14" s="27"/>
    </row>
    <row r="15" spans="1:28" ht="35.25" hidden="1" customHeight="1" thickBot="1" x14ac:dyDescent="0.3">
      <c r="A15" s="38">
        <v>11</v>
      </c>
      <c r="B15" s="6"/>
      <c r="C15" s="8"/>
      <c r="D15" s="23"/>
      <c r="E15" s="24">
        <v>-2</v>
      </c>
      <c r="F15" s="47">
        <f t="shared" si="0"/>
        <v>0</v>
      </c>
      <c r="G15" s="19">
        <f t="shared" si="1"/>
        <v>11.5</v>
      </c>
      <c r="H15" s="25"/>
      <c r="I15" s="24">
        <v>-2</v>
      </c>
      <c r="J15" s="47">
        <f t="shared" si="2"/>
        <v>0</v>
      </c>
      <c r="K15" s="19">
        <f t="shared" si="3"/>
        <v>11.5</v>
      </c>
      <c r="L15" s="25"/>
      <c r="M15" s="24">
        <v>-2</v>
      </c>
      <c r="N15" s="47">
        <f t="shared" si="4"/>
        <v>0</v>
      </c>
      <c r="O15" s="19">
        <f t="shared" si="5"/>
        <v>11.5</v>
      </c>
      <c r="P15" s="25"/>
      <c r="Q15" s="24">
        <v>-2</v>
      </c>
      <c r="R15" s="47">
        <f t="shared" si="6"/>
        <v>0</v>
      </c>
      <c r="S15" s="19">
        <f t="shared" si="7"/>
        <v>11.5</v>
      </c>
      <c r="T15" s="25"/>
      <c r="U15" s="24">
        <v>-2</v>
      </c>
      <c r="V15" s="47">
        <f t="shared" si="8"/>
        <v>0</v>
      </c>
      <c r="W15" s="32">
        <f t="shared" si="9"/>
        <v>11.5</v>
      </c>
      <c r="X15" s="36">
        <f>E15+I15+M15+Q15+U15</f>
        <v>-10</v>
      </c>
      <c r="Y15" s="34">
        <f t="shared" si="13"/>
        <v>57.5</v>
      </c>
      <c r="Z15" s="65">
        <f t="shared" si="10"/>
        <v>0</v>
      </c>
      <c r="AA15" s="70">
        <f t="shared" si="11"/>
        <v>11.5</v>
      </c>
      <c r="AB15" s="27"/>
    </row>
    <row r="16" spans="1:28" ht="35.25" hidden="1" customHeight="1" thickBot="1" x14ac:dyDescent="0.3">
      <c r="A16" s="39">
        <v>12</v>
      </c>
      <c r="B16" s="7"/>
      <c r="C16" s="9"/>
      <c r="D16" s="28"/>
      <c r="E16" s="29">
        <v>-2</v>
      </c>
      <c r="F16" s="48">
        <f t="shared" si="0"/>
        <v>0</v>
      </c>
      <c r="G16" s="20">
        <f t="shared" si="1"/>
        <v>11.5</v>
      </c>
      <c r="H16" s="30"/>
      <c r="I16" s="29">
        <v>-2</v>
      </c>
      <c r="J16" s="48">
        <f t="shared" si="2"/>
        <v>0</v>
      </c>
      <c r="K16" s="20">
        <f t="shared" si="3"/>
        <v>11.5</v>
      </c>
      <c r="L16" s="30"/>
      <c r="M16" s="29">
        <v>-2</v>
      </c>
      <c r="N16" s="48">
        <f t="shared" si="4"/>
        <v>0</v>
      </c>
      <c r="O16" s="20">
        <f t="shared" si="5"/>
        <v>11.5</v>
      </c>
      <c r="P16" s="30"/>
      <c r="Q16" s="29">
        <v>-2</v>
      </c>
      <c r="R16" s="48">
        <f t="shared" si="6"/>
        <v>0</v>
      </c>
      <c r="S16" s="20">
        <f t="shared" si="7"/>
        <v>11.5</v>
      </c>
      <c r="T16" s="30"/>
      <c r="U16" s="29">
        <v>-2</v>
      </c>
      <c r="V16" s="48">
        <f t="shared" si="8"/>
        <v>0</v>
      </c>
      <c r="W16" s="33">
        <f t="shared" si="9"/>
        <v>11.5</v>
      </c>
      <c r="X16" s="36">
        <f t="shared" ref="X16" si="14">SUM(E15,I15,M15,Q15,U15)</f>
        <v>-10</v>
      </c>
      <c r="Y16" s="34">
        <f t="shared" si="13"/>
        <v>57.5</v>
      </c>
      <c r="Z16" s="66">
        <f t="shared" si="10"/>
        <v>0</v>
      </c>
      <c r="AA16" s="71">
        <f t="shared" si="11"/>
        <v>11.5</v>
      </c>
      <c r="AB16" s="31"/>
    </row>
    <row r="17" spans="7:27" hidden="1" x14ac:dyDescent="0.35">
      <c r="G17" s="18">
        <f>SUM(G5:G16)</f>
        <v>78</v>
      </c>
      <c r="K17" s="18">
        <f>SUM(K5:K16)</f>
        <v>78</v>
      </c>
      <c r="O17" s="18">
        <f>SUM(O5:O16)</f>
        <v>78</v>
      </c>
      <c r="S17" s="18">
        <f>SUM(S5:S16)</f>
        <v>78</v>
      </c>
      <c r="W17" s="18">
        <f>SUM(W5:W16)</f>
        <v>78</v>
      </c>
      <c r="Y17" s="18">
        <f>SUM(Y5:Y16)</f>
        <v>390</v>
      </c>
      <c r="Z17" s="49"/>
      <c r="AA17" s="18">
        <f>SUM(AA5:AA16)</f>
        <v>78</v>
      </c>
    </row>
    <row r="20" spans="7:27" x14ac:dyDescent="0.35">
      <c r="H20" s="17"/>
      <c r="L20" s="17"/>
      <c r="P20" s="17"/>
    </row>
  </sheetData>
  <mergeCells count="10">
    <mergeCell ref="AA3:AB3"/>
    <mergeCell ref="P3:S3"/>
    <mergeCell ref="A3:A4"/>
    <mergeCell ref="B3:B4"/>
    <mergeCell ref="C3:C4"/>
    <mergeCell ref="D3:G3"/>
    <mergeCell ref="H3:K3"/>
    <mergeCell ref="L3:O3"/>
    <mergeCell ref="T3:W3"/>
    <mergeCell ref="X3:Y3"/>
  </mergeCells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topLeftCell="A7" workbookViewId="0">
      <selection activeCell="M19" sqref="M19"/>
    </sheetView>
  </sheetViews>
  <sheetFormatPr defaultRowHeight="16.5" x14ac:dyDescent="0.35"/>
  <cols>
    <col min="1" max="1" width="3.7109375" customWidth="1"/>
    <col min="2" max="2" width="9.42578125" customWidth="1"/>
    <col min="3" max="3" width="22.5703125" customWidth="1"/>
    <col min="4" max="4" width="5" style="17" customWidth="1"/>
    <col min="5" max="5" width="5" customWidth="1"/>
    <col min="6" max="6" width="3.85546875" style="44" hidden="1" customWidth="1"/>
    <col min="7" max="9" width="5" customWidth="1"/>
    <col min="10" max="10" width="9.140625" style="44" hidden="1" customWidth="1"/>
    <col min="11" max="13" width="5" customWidth="1"/>
    <col min="14" max="14" width="7.140625" style="44" hidden="1" customWidth="1"/>
    <col min="15" max="17" width="5" customWidth="1"/>
    <col min="18" max="18" width="3.85546875" style="44" hidden="1" customWidth="1"/>
    <col min="19" max="21" width="5" customWidth="1"/>
    <col min="22" max="22" width="11.28515625" style="44" hidden="1" customWidth="1"/>
    <col min="23" max="23" width="5.5703125" customWidth="1"/>
    <col min="24" max="24" width="5.28515625" customWidth="1"/>
    <col min="25" max="25" width="6.85546875" customWidth="1"/>
    <col min="26" max="26" width="0" hidden="1" customWidth="1"/>
    <col min="27" max="27" width="6" customWidth="1"/>
    <col min="28" max="28" width="5.42578125" customWidth="1"/>
  </cols>
  <sheetData>
    <row r="1" spans="1:28" ht="29.25" customHeight="1" x14ac:dyDescent="0.4">
      <c r="C1" s="10" t="s">
        <v>38</v>
      </c>
    </row>
    <row r="2" spans="1:28" ht="17.100000000000001" thickBot="1" x14ac:dyDescent="0.45"/>
    <row r="3" spans="1:28" ht="24" customHeight="1" thickBot="1" x14ac:dyDescent="0.3">
      <c r="A3" s="170" t="s">
        <v>14</v>
      </c>
      <c r="B3" s="172" t="s">
        <v>5</v>
      </c>
      <c r="C3" s="174" t="s">
        <v>6</v>
      </c>
      <c r="D3" s="166" t="s">
        <v>0</v>
      </c>
      <c r="E3" s="167"/>
      <c r="F3" s="167"/>
      <c r="G3" s="169"/>
      <c r="H3" s="166" t="s">
        <v>1</v>
      </c>
      <c r="I3" s="167"/>
      <c r="J3" s="167"/>
      <c r="K3" s="169"/>
      <c r="L3" s="166" t="s">
        <v>2</v>
      </c>
      <c r="M3" s="167"/>
      <c r="N3" s="167"/>
      <c r="O3" s="169"/>
      <c r="P3" s="166" t="s">
        <v>3</v>
      </c>
      <c r="Q3" s="167"/>
      <c r="R3" s="167"/>
      <c r="S3" s="169"/>
      <c r="T3" s="166" t="s">
        <v>30</v>
      </c>
      <c r="U3" s="167"/>
      <c r="V3" s="167"/>
      <c r="W3" s="167"/>
      <c r="X3" s="166" t="s">
        <v>8</v>
      </c>
      <c r="Y3" s="168"/>
      <c r="Z3" s="50"/>
      <c r="AA3" s="166" t="s">
        <v>11</v>
      </c>
      <c r="AB3" s="169"/>
    </row>
    <row r="4" spans="1:28" ht="20.100000000000001" customHeight="1" thickBot="1" x14ac:dyDescent="0.3">
      <c r="A4" s="171"/>
      <c r="B4" s="173"/>
      <c r="C4" s="175"/>
      <c r="D4" s="43" t="s">
        <v>13</v>
      </c>
      <c r="E4" s="40" t="s">
        <v>15</v>
      </c>
      <c r="F4" s="45"/>
      <c r="G4" s="42" t="s">
        <v>12</v>
      </c>
      <c r="H4" s="40" t="s">
        <v>13</v>
      </c>
      <c r="I4" s="40" t="s">
        <v>15</v>
      </c>
      <c r="J4" s="45"/>
      <c r="K4" s="42" t="s">
        <v>12</v>
      </c>
      <c r="L4" s="42" t="s">
        <v>13</v>
      </c>
      <c r="M4" s="43" t="s">
        <v>15</v>
      </c>
      <c r="N4" s="45"/>
      <c r="O4" s="42" t="s">
        <v>12</v>
      </c>
      <c r="P4" s="42" t="s">
        <v>13</v>
      </c>
      <c r="Q4" s="43" t="s">
        <v>15</v>
      </c>
      <c r="R4" s="45"/>
      <c r="S4" s="42" t="s">
        <v>12</v>
      </c>
      <c r="T4" s="40" t="s">
        <v>13</v>
      </c>
      <c r="U4" s="40" t="s">
        <v>15</v>
      </c>
      <c r="V4" s="45"/>
      <c r="W4" s="41" t="s">
        <v>12</v>
      </c>
      <c r="X4" s="61" t="s">
        <v>9</v>
      </c>
      <c r="Y4" s="62" t="s">
        <v>12</v>
      </c>
      <c r="Z4" s="63"/>
      <c r="AA4" s="67" t="s">
        <v>4</v>
      </c>
      <c r="AB4" s="68" t="s">
        <v>10</v>
      </c>
    </row>
    <row r="5" spans="1:28" ht="35.25" customHeight="1" thickBot="1" x14ac:dyDescent="0.35">
      <c r="A5" s="37">
        <v>1</v>
      </c>
      <c r="B5" s="5" t="s">
        <v>81</v>
      </c>
      <c r="C5" s="4" t="s">
        <v>41</v>
      </c>
      <c r="D5" s="108">
        <v>3</v>
      </c>
      <c r="E5" s="21">
        <v>5</v>
      </c>
      <c r="F5" s="46">
        <f t="shared" ref="F5:F16" si="0">COUNTIF(E$5:E$16,"&lt;"&amp;E5)*ROWS(E$5:E$16)</f>
        <v>108</v>
      </c>
      <c r="G5" s="123">
        <f t="shared" ref="G5:G16" si="1">IF(COUNTIF(F$5:F$16,F5)&gt;1,RANK(F5, F$5:F$16, 0) + (COUNT(F$5:F$16) + 1 - RANK(F5, F$5:F$16, 0) - RANK(F5, F$5:F$16, 1))/2,RANK(F5, F$5:F$16, 0) + (COUNT(F$5:F$16) + 1 - RANK(F5, F$5:F$16, 0) - RANK(F5, F$5:F$16, 1)))</f>
        <v>3</v>
      </c>
      <c r="H5" s="129">
        <v>7</v>
      </c>
      <c r="I5" s="21">
        <v>5</v>
      </c>
      <c r="J5" s="46">
        <f t="shared" ref="J5:J16" si="2">COUNTIF(I$5:I$16,"&lt;"&amp;I5)*ROWS(I$5:I$16)</f>
        <v>108</v>
      </c>
      <c r="K5" s="123">
        <f t="shared" ref="K5:K16" si="3">IF(COUNTIF(J$5:J$16,J5)&gt;1,RANK(J5, J$5:J$16, 0) + (COUNT(J$5:J$16) + 1 - RANK(J5, J$5:J$16, 0) - RANK(J5, J$5:J$16, 1))/2,RANK(J5, J$5:J$16, 0) + (COUNT(J$5:J$16) + 1 - RANK(J5, J$5:J$16, 0) - RANK(J5, J$5:J$16, 1)))</f>
        <v>3</v>
      </c>
      <c r="L5" s="114">
        <v>7</v>
      </c>
      <c r="M5" s="21">
        <v>1</v>
      </c>
      <c r="N5" s="46">
        <f t="shared" ref="N5:N16" si="4">COUNTIF(M$5:M$16,"&lt;"&amp;M5)*ROWS(M$5:M$16)</f>
        <v>48</v>
      </c>
      <c r="O5" s="123">
        <f t="shared" ref="O5:O16" si="5">IF(COUNTIF(N$5:N$16,N5)&gt;1,RANK(N5, N$5:N$16, 0) + (COUNT(N$5:N$16) + 1 - RANK(N5, N$5:N$16, 0) - RANK(N5, N$5:N$16, 1))/2,RANK(N5, N$5:N$16, 0) + (COUNT(N$5:N$16) + 1 - RANK(N5, N$5:N$16, 0) - RANK(N5, N$5:N$16, 1)))</f>
        <v>6.5</v>
      </c>
      <c r="P5" s="120">
        <v>2</v>
      </c>
      <c r="Q5" s="21">
        <v>2</v>
      </c>
      <c r="R5" s="46">
        <f t="shared" ref="R5:R16" si="6">COUNTIF(Q$5:Q$16,"&lt;"&amp;Q5)*ROWS(Q$5:Q$16)</f>
        <v>48</v>
      </c>
      <c r="S5" s="123">
        <f t="shared" ref="S5:S16" si="7">IF(COUNTIF(R$5:R$16,R5)&gt;1,RANK(R5, R$5:R$16, 0) + (COUNT(R$5:R$16) + 1 - RANK(R5, R$5:R$16, 0) - RANK(R5, R$5:R$16, 1))/2,RANK(R5, R$5:R$16, 0) + (COUNT(R$5:R$16) + 1 - RANK(R5, R$5:R$16, 0) - RANK(R5, R$5:R$16, 1)))</f>
        <v>6.5</v>
      </c>
      <c r="T5" s="120">
        <v>9</v>
      </c>
      <c r="U5" s="21">
        <v>3</v>
      </c>
      <c r="V5" s="46">
        <f t="shared" ref="V5:V16" si="8">COUNTIF(U$5:U$16,"&lt;"&amp;U5)*ROWS(U$5:U$16)</f>
        <v>84</v>
      </c>
      <c r="W5" s="125">
        <f t="shared" ref="W5:W16" si="9">IF(COUNTIF(V$5:V$16,V5)&gt;1,RANK(V5, V$5:V$16, 0) + (COUNT(V$5:V$16) + 1 - RANK(V5, V$5:V$16, 0) - RANK(V5, V$5:V$16, 1))/2,RANK(V5, V$5:V$16, 0) + (COUNT(V$5:V$16) + 1 - RANK(V5, V$5:V$16, 0) - RANK(V5, V$5:V$16, 1)))</f>
        <v>4</v>
      </c>
      <c r="X5" s="35">
        <f>E5+I5+M5+Q5+U5</f>
        <v>16</v>
      </c>
      <c r="Y5" s="34">
        <f>SUM(G5,K5,O5,S5,W5)</f>
        <v>23</v>
      </c>
      <c r="Z5" s="64">
        <f t="shared" ref="Z5:Z16" si="10">COUNTIF(Y$5:Y$16,"&gt;"&amp;Y5)*ROWS(Y$5:Y$16)</f>
        <v>108</v>
      </c>
      <c r="AA5" s="69">
        <f t="shared" ref="AA5:AA16" si="11">IF(COUNTIF(Z$5:Z$16,Z5)&gt;1,RANK(Z5, Z$5:Z$16, 0) + (COUNT(Z$5:Z$16) + 1 - RANK(Z5, Z$5:Z$16, 0) - RANK(Z5, Z$5:Z$16, 1))/2,RANK(Z5, Z$5:Z$16, 0) + (COUNT(Z$5:Z$16) + 1 - RANK(Z5, Z$5:Z$16, 0) - RANK(Z5, Z$5:Z$16, 1)))</f>
        <v>3</v>
      </c>
      <c r="AB5" s="22"/>
    </row>
    <row r="6" spans="1:28" ht="35.25" customHeight="1" thickBot="1" x14ac:dyDescent="0.35">
      <c r="A6" s="38">
        <v>2</v>
      </c>
      <c r="B6" s="6" t="s">
        <v>42</v>
      </c>
      <c r="C6" s="8" t="s">
        <v>43</v>
      </c>
      <c r="D6" s="108">
        <v>4</v>
      </c>
      <c r="E6" s="24">
        <v>0</v>
      </c>
      <c r="F6" s="47">
        <f t="shared" si="0"/>
        <v>24</v>
      </c>
      <c r="G6" s="124">
        <f t="shared" si="1"/>
        <v>10</v>
      </c>
      <c r="H6" s="114">
        <v>8</v>
      </c>
      <c r="I6" s="24">
        <v>2</v>
      </c>
      <c r="J6" s="47">
        <f t="shared" si="2"/>
        <v>36</v>
      </c>
      <c r="K6" s="124">
        <f t="shared" si="3"/>
        <v>8.5</v>
      </c>
      <c r="L6" s="114">
        <v>1</v>
      </c>
      <c r="M6" s="24">
        <v>0</v>
      </c>
      <c r="N6" s="47">
        <f t="shared" si="4"/>
        <v>24</v>
      </c>
      <c r="O6" s="124">
        <f t="shared" si="5"/>
        <v>9.5</v>
      </c>
      <c r="P6" s="120">
        <v>10</v>
      </c>
      <c r="Q6" s="24">
        <v>0</v>
      </c>
      <c r="R6" s="47">
        <f t="shared" si="6"/>
        <v>24</v>
      </c>
      <c r="S6" s="124">
        <f t="shared" si="7"/>
        <v>10</v>
      </c>
      <c r="T6" s="120">
        <v>5</v>
      </c>
      <c r="U6" s="24">
        <v>1</v>
      </c>
      <c r="V6" s="47">
        <f t="shared" si="8"/>
        <v>24</v>
      </c>
      <c r="W6" s="126">
        <f t="shared" si="9"/>
        <v>10</v>
      </c>
      <c r="X6" s="35">
        <f t="shared" ref="X6:X14" si="12">E6+I6+M6+Q6+U6</f>
        <v>3</v>
      </c>
      <c r="Y6" s="34">
        <f t="shared" ref="Y6:Y16" si="13">SUM(G6,K6,O6,S6,W6)</f>
        <v>48</v>
      </c>
      <c r="Z6" s="65">
        <f t="shared" si="10"/>
        <v>24</v>
      </c>
      <c r="AA6" s="70">
        <f t="shared" si="11"/>
        <v>10</v>
      </c>
      <c r="AB6" s="26"/>
    </row>
    <row r="7" spans="1:28" ht="35.25" customHeight="1" thickBot="1" x14ac:dyDescent="0.35">
      <c r="A7" s="38">
        <v>3</v>
      </c>
      <c r="B7" s="6" t="s">
        <v>44</v>
      </c>
      <c r="C7" s="8" t="s">
        <v>45</v>
      </c>
      <c r="D7" s="108">
        <v>5</v>
      </c>
      <c r="E7" s="24">
        <v>3</v>
      </c>
      <c r="F7" s="47">
        <f t="shared" si="0"/>
        <v>84</v>
      </c>
      <c r="G7" s="124">
        <f t="shared" si="1"/>
        <v>5</v>
      </c>
      <c r="H7" s="114">
        <v>6</v>
      </c>
      <c r="I7" s="24">
        <v>1</v>
      </c>
      <c r="J7" s="47">
        <f t="shared" si="2"/>
        <v>24</v>
      </c>
      <c r="K7" s="124">
        <f t="shared" si="3"/>
        <v>10</v>
      </c>
      <c r="L7" s="114">
        <v>2</v>
      </c>
      <c r="M7" s="24">
        <v>1</v>
      </c>
      <c r="N7" s="47">
        <f t="shared" si="4"/>
        <v>48</v>
      </c>
      <c r="O7" s="124">
        <f t="shared" si="5"/>
        <v>6.5</v>
      </c>
      <c r="P7" s="120">
        <v>7</v>
      </c>
      <c r="Q7" s="24">
        <v>3</v>
      </c>
      <c r="R7" s="47">
        <f t="shared" si="6"/>
        <v>96</v>
      </c>
      <c r="S7" s="124">
        <f t="shared" si="7"/>
        <v>3.5</v>
      </c>
      <c r="T7" s="120">
        <v>8</v>
      </c>
      <c r="U7" s="24">
        <v>2</v>
      </c>
      <c r="V7" s="47">
        <f t="shared" si="8"/>
        <v>36</v>
      </c>
      <c r="W7" s="126">
        <f t="shared" si="9"/>
        <v>7.5</v>
      </c>
      <c r="X7" s="35">
        <f t="shared" si="12"/>
        <v>10</v>
      </c>
      <c r="Y7" s="34">
        <f t="shared" si="13"/>
        <v>32.5</v>
      </c>
      <c r="Z7" s="65">
        <f t="shared" si="10"/>
        <v>48</v>
      </c>
      <c r="AA7" s="70">
        <f t="shared" si="11"/>
        <v>8</v>
      </c>
      <c r="AB7" s="26"/>
    </row>
    <row r="8" spans="1:28" ht="35.25" customHeight="1" thickBot="1" x14ac:dyDescent="0.35">
      <c r="A8" s="38">
        <v>4</v>
      </c>
      <c r="B8" s="6" t="s">
        <v>46</v>
      </c>
      <c r="C8" s="8" t="s">
        <v>92</v>
      </c>
      <c r="D8" s="108">
        <v>6</v>
      </c>
      <c r="E8" s="24">
        <v>2</v>
      </c>
      <c r="F8" s="47">
        <f t="shared" si="0"/>
        <v>48</v>
      </c>
      <c r="G8" s="124">
        <f t="shared" si="1"/>
        <v>7</v>
      </c>
      <c r="H8" s="114">
        <v>5</v>
      </c>
      <c r="I8" s="24">
        <v>9</v>
      </c>
      <c r="J8" s="47">
        <f t="shared" si="2"/>
        <v>132</v>
      </c>
      <c r="K8" s="124">
        <f t="shared" si="3"/>
        <v>1</v>
      </c>
      <c r="L8" s="114">
        <v>9</v>
      </c>
      <c r="M8" s="24">
        <v>3</v>
      </c>
      <c r="N8" s="47">
        <f t="shared" si="4"/>
        <v>120</v>
      </c>
      <c r="O8" s="124">
        <f t="shared" si="5"/>
        <v>1.5</v>
      </c>
      <c r="P8" s="120">
        <v>1</v>
      </c>
      <c r="Q8" s="24">
        <v>2</v>
      </c>
      <c r="R8" s="47">
        <f t="shared" si="6"/>
        <v>48</v>
      </c>
      <c r="S8" s="124">
        <f t="shared" si="7"/>
        <v>6.5</v>
      </c>
      <c r="T8" s="120">
        <v>6</v>
      </c>
      <c r="U8" s="24">
        <v>7</v>
      </c>
      <c r="V8" s="47">
        <f t="shared" si="8"/>
        <v>132</v>
      </c>
      <c r="W8" s="126">
        <f t="shared" si="9"/>
        <v>1</v>
      </c>
      <c r="X8" s="35">
        <f t="shared" si="12"/>
        <v>23</v>
      </c>
      <c r="Y8" s="34">
        <f t="shared" si="13"/>
        <v>17</v>
      </c>
      <c r="Z8" s="65">
        <f t="shared" si="10"/>
        <v>120</v>
      </c>
      <c r="AA8" s="70">
        <f t="shared" si="11"/>
        <v>2</v>
      </c>
      <c r="AB8" s="26"/>
    </row>
    <row r="9" spans="1:28" ht="35.25" customHeight="1" thickBot="1" x14ac:dyDescent="0.35">
      <c r="A9" s="38">
        <v>5</v>
      </c>
      <c r="B9" s="6" t="s">
        <v>48</v>
      </c>
      <c r="C9" s="8" t="s">
        <v>49</v>
      </c>
      <c r="D9" s="149">
        <v>7</v>
      </c>
      <c r="E9" s="24">
        <v>2</v>
      </c>
      <c r="F9" s="47">
        <f t="shared" si="0"/>
        <v>48</v>
      </c>
      <c r="G9" s="124">
        <f t="shared" si="1"/>
        <v>7</v>
      </c>
      <c r="H9" s="150">
        <v>4</v>
      </c>
      <c r="I9" s="24">
        <v>2</v>
      </c>
      <c r="J9" s="47">
        <f t="shared" si="2"/>
        <v>36</v>
      </c>
      <c r="K9" s="124">
        <f t="shared" si="3"/>
        <v>8.5</v>
      </c>
      <c r="L9" s="150">
        <v>10</v>
      </c>
      <c r="M9" s="24">
        <v>2</v>
      </c>
      <c r="N9" s="47">
        <f t="shared" si="4"/>
        <v>96</v>
      </c>
      <c r="O9" s="124">
        <f t="shared" si="5"/>
        <v>3.5</v>
      </c>
      <c r="P9" s="151">
        <v>5</v>
      </c>
      <c r="Q9" s="24">
        <v>2</v>
      </c>
      <c r="R9" s="47">
        <f t="shared" si="6"/>
        <v>48</v>
      </c>
      <c r="S9" s="124">
        <f t="shared" si="7"/>
        <v>6.5</v>
      </c>
      <c r="T9" s="151">
        <v>1</v>
      </c>
      <c r="U9" s="24">
        <v>2</v>
      </c>
      <c r="V9" s="47">
        <f t="shared" si="8"/>
        <v>36</v>
      </c>
      <c r="W9" s="126">
        <f t="shared" si="9"/>
        <v>7.5</v>
      </c>
      <c r="X9" s="35">
        <f t="shared" si="12"/>
        <v>10</v>
      </c>
      <c r="Y9" s="34">
        <f t="shared" si="13"/>
        <v>33</v>
      </c>
      <c r="Z9" s="65">
        <f t="shared" si="10"/>
        <v>36</v>
      </c>
      <c r="AA9" s="70">
        <f t="shared" si="11"/>
        <v>9</v>
      </c>
      <c r="AB9" s="26"/>
    </row>
    <row r="10" spans="1:28" ht="35.25" customHeight="1" thickBot="1" x14ac:dyDescent="0.35">
      <c r="A10" s="38">
        <v>6</v>
      </c>
      <c r="B10" s="6" t="s">
        <v>50</v>
      </c>
      <c r="C10" s="8" t="s">
        <v>51</v>
      </c>
      <c r="D10" s="127">
        <v>8</v>
      </c>
      <c r="E10" s="24">
        <v>4</v>
      </c>
      <c r="F10" s="47">
        <f t="shared" si="0"/>
        <v>96</v>
      </c>
      <c r="G10" s="124">
        <f t="shared" si="1"/>
        <v>4</v>
      </c>
      <c r="H10" s="114">
        <v>3</v>
      </c>
      <c r="I10" s="24">
        <v>3</v>
      </c>
      <c r="J10" s="47">
        <f t="shared" si="2"/>
        <v>60</v>
      </c>
      <c r="K10" s="124">
        <f t="shared" si="3"/>
        <v>6</v>
      </c>
      <c r="L10" s="130">
        <v>5</v>
      </c>
      <c r="M10" s="24">
        <v>1</v>
      </c>
      <c r="N10" s="47">
        <f t="shared" si="4"/>
        <v>48</v>
      </c>
      <c r="O10" s="124">
        <f t="shared" si="5"/>
        <v>6.5</v>
      </c>
      <c r="P10" s="131">
        <v>9</v>
      </c>
      <c r="Q10" s="24">
        <v>3</v>
      </c>
      <c r="R10" s="47">
        <f t="shared" si="6"/>
        <v>96</v>
      </c>
      <c r="S10" s="124">
        <f t="shared" si="7"/>
        <v>3.5</v>
      </c>
      <c r="T10" s="120">
        <v>2</v>
      </c>
      <c r="U10" s="24">
        <v>2</v>
      </c>
      <c r="V10" s="47">
        <f t="shared" si="8"/>
        <v>36</v>
      </c>
      <c r="W10" s="126">
        <f t="shared" si="9"/>
        <v>7.5</v>
      </c>
      <c r="X10" s="35">
        <f t="shared" si="12"/>
        <v>13</v>
      </c>
      <c r="Y10" s="34">
        <f t="shared" si="13"/>
        <v>27.5</v>
      </c>
      <c r="Z10" s="65">
        <f t="shared" si="10"/>
        <v>72</v>
      </c>
      <c r="AA10" s="70">
        <v>5</v>
      </c>
      <c r="AB10" s="26"/>
    </row>
    <row r="11" spans="1:28" ht="35.25" customHeight="1" thickBot="1" x14ac:dyDescent="0.35">
      <c r="A11" s="38">
        <v>7</v>
      </c>
      <c r="B11" s="6" t="s">
        <v>52</v>
      </c>
      <c r="C11" s="8" t="s">
        <v>67</v>
      </c>
      <c r="D11" s="128">
        <v>10</v>
      </c>
      <c r="E11" s="24">
        <v>2</v>
      </c>
      <c r="F11" s="47">
        <f t="shared" si="0"/>
        <v>48</v>
      </c>
      <c r="G11" s="124">
        <f t="shared" si="1"/>
        <v>7</v>
      </c>
      <c r="H11" s="115">
        <v>1</v>
      </c>
      <c r="I11" s="24">
        <v>3</v>
      </c>
      <c r="J11" s="47">
        <f t="shared" si="2"/>
        <v>60</v>
      </c>
      <c r="K11" s="124">
        <f t="shared" si="3"/>
        <v>6</v>
      </c>
      <c r="L11" s="115">
        <v>3</v>
      </c>
      <c r="M11" s="24">
        <v>3</v>
      </c>
      <c r="N11" s="47">
        <f t="shared" si="4"/>
        <v>120</v>
      </c>
      <c r="O11" s="124">
        <f t="shared" si="5"/>
        <v>1.5</v>
      </c>
      <c r="P11" s="132">
        <v>6</v>
      </c>
      <c r="Q11" s="24">
        <v>1</v>
      </c>
      <c r="R11" s="47">
        <f t="shared" si="6"/>
        <v>36</v>
      </c>
      <c r="S11" s="124">
        <f t="shared" si="7"/>
        <v>9</v>
      </c>
      <c r="T11" s="132">
        <v>7</v>
      </c>
      <c r="U11" s="24">
        <v>3</v>
      </c>
      <c r="V11" s="47">
        <f t="shared" si="8"/>
        <v>84</v>
      </c>
      <c r="W11" s="126">
        <f t="shared" si="9"/>
        <v>4</v>
      </c>
      <c r="X11" s="35">
        <f t="shared" si="12"/>
        <v>12</v>
      </c>
      <c r="Y11" s="34">
        <f t="shared" si="13"/>
        <v>27.5</v>
      </c>
      <c r="Z11" s="65">
        <f t="shared" si="10"/>
        <v>72</v>
      </c>
      <c r="AA11" s="70">
        <v>6</v>
      </c>
      <c r="AB11" s="27"/>
    </row>
    <row r="12" spans="1:28" ht="35.25" customHeight="1" thickBot="1" x14ac:dyDescent="0.35">
      <c r="A12" s="38">
        <v>8</v>
      </c>
      <c r="B12" s="6" t="s">
        <v>54</v>
      </c>
      <c r="C12" s="8" t="s">
        <v>94</v>
      </c>
      <c r="D12" s="127">
        <v>9</v>
      </c>
      <c r="E12" s="24">
        <v>1</v>
      </c>
      <c r="F12" s="47">
        <f t="shared" si="0"/>
        <v>36</v>
      </c>
      <c r="G12" s="124">
        <f t="shared" si="1"/>
        <v>9</v>
      </c>
      <c r="H12" s="114">
        <v>2</v>
      </c>
      <c r="I12" s="24">
        <v>3</v>
      </c>
      <c r="J12" s="47">
        <f t="shared" si="2"/>
        <v>60</v>
      </c>
      <c r="K12" s="124">
        <f t="shared" si="3"/>
        <v>6</v>
      </c>
      <c r="L12" s="130">
        <v>6</v>
      </c>
      <c r="M12" s="24">
        <v>0</v>
      </c>
      <c r="N12" s="47">
        <f t="shared" si="4"/>
        <v>24</v>
      </c>
      <c r="O12" s="124">
        <f t="shared" si="5"/>
        <v>9.5</v>
      </c>
      <c r="P12" s="131">
        <v>8</v>
      </c>
      <c r="Q12" s="24">
        <v>5</v>
      </c>
      <c r="R12" s="47">
        <f t="shared" si="6"/>
        <v>132</v>
      </c>
      <c r="S12" s="124">
        <f t="shared" si="7"/>
        <v>1</v>
      </c>
      <c r="T12" s="120">
        <v>3</v>
      </c>
      <c r="U12" s="24">
        <v>3</v>
      </c>
      <c r="V12" s="47">
        <f t="shared" si="8"/>
        <v>84</v>
      </c>
      <c r="W12" s="126">
        <f t="shared" si="9"/>
        <v>4</v>
      </c>
      <c r="X12" s="35">
        <f t="shared" si="12"/>
        <v>12</v>
      </c>
      <c r="Y12" s="34">
        <f t="shared" si="13"/>
        <v>29.5</v>
      </c>
      <c r="Z12" s="65">
        <f t="shared" si="10"/>
        <v>60</v>
      </c>
      <c r="AA12" s="70">
        <f t="shared" si="11"/>
        <v>7</v>
      </c>
      <c r="AB12" s="27"/>
    </row>
    <row r="13" spans="1:28" ht="35.25" customHeight="1" thickBot="1" x14ac:dyDescent="0.35">
      <c r="A13" s="38">
        <v>9</v>
      </c>
      <c r="B13" s="6" t="s">
        <v>56</v>
      </c>
      <c r="C13" s="8" t="s">
        <v>57</v>
      </c>
      <c r="D13" s="107">
        <v>1</v>
      </c>
      <c r="E13" s="24">
        <v>7</v>
      </c>
      <c r="F13" s="47">
        <f t="shared" si="0"/>
        <v>132</v>
      </c>
      <c r="G13" s="124">
        <f t="shared" si="1"/>
        <v>1</v>
      </c>
      <c r="H13" s="129">
        <v>10</v>
      </c>
      <c r="I13" s="24">
        <v>7</v>
      </c>
      <c r="J13" s="47">
        <f t="shared" si="2"/>
        <v>120</v>
      </c>
      <c r="K13" s="124">
        <f t="shared" si="3"/>
        <v>2</v>
      </c>
      <c r="L13" s="129">
        <v>4</v>
      </c>
      <c r="M13" s="24">
        <v>2</v>
      </c>
      <c r="N13" s="47">
        <f t="shared" si="4"/>
        <v>96</v>
      </c>
      <c r="O13" s="124">
        <f t="shared" si="5"/>
        <v>3.5</v>
      </c>
      <c r="P13" s="133">
        <v>3</v>
      </c>
      <c r="Q13" s="24">
        <v>4</v>
      </c>
      <c r="R13" s="47">
        <f t="shared" si="6"/>
        <v>120</v>
      </c>
      <c r="S13" s="124">
        <f t="shared" si="7"/>
        <v>2</v>
      </c>
      <c r="T13" s="133">
        <v>10</v>
      </c>
      <c r="U13" s="24">
        <v>5</v>
      </c>
      <c r="V13" s="47">
        <f t="shared" si="8"/>
        <v>120</v>
      </c>
      <c r="W13" s="126">
        <f t="shared" si="9"/>
        <v>2</v>
      </c>
      <c r="X13" s="35">
        <f t="shared" si="12"/>
        <v>25</v>
      </c>
      <c r="Y13" s="34">
        <f t="shared" si="13"/>
        <v>10.5</v>
      </c>
      <c r="Z13" s="65">
        <f t="shared" si="10"/>
        <v>132</v>
      </c>
      <c r="AA13" s="70">
        <f t="shared" si="11"/>
        <v>1</v>
      </c>
      <c r="AB13" s="27"/>
    </row>
    <row r="14" spans="1:28" ht="35.25" customHeight="1" x14ac:dyDescent="0.3">
      <c r="A14" s="38">
        <v>10</v>
      </c>
      <c r="B14" s="6" t="s">
        <v>58</v>
      </c>
      <c r="C14" s="8" t="s">
        <v>70</v>
      </c>
      <c r="D14" s="108">
        <v>2</v>
      </c>
      <c r="E14" s="24">
        <v>6</v>
      </c>
      <c r="F14" s="47">
        <f t="shared" si="0"/>
        <v>120</v>
      </c>
      <c r="G14" s="124">
        <f t="shared" si="1"/>
        <v>2</v>
      </c>
      <c r="H14" s="114">
        <v>9</v>
      </c>
      <c r="I14" s="24">
        <v>4</v>
      </c>
      <c r="J14" s="47">
        <f t="shared" si="2"/>
        <v>96</v>
      </c>
      <c r="K14" s="124">
        <f t="shared" si="3"/>
        <v>4</v>
      </c>
      <c r="L14" s="114">
        <v>8</v>
      </c>
      <c r="M14" s="24">
        <v>1</v>
      </c>
      <c r="N14" s="47">
        <f t="shared" si="4"/>
        <v>48</v>
      </c>
      <c r="O14" s="124">
        <f t="shared" si="5"/>
        <v>6.5</v>
      </c>
      <c r="P14" s="120">
        <v>4</v>
      </c>
      <c r="Q14" s="24">
        <v>2</v>
      </c>
      <c r="R14" s="47">
        <f t="shared" si="6"/>
        <v>48</v>
      </c>
      <c r="S14" s="124">
        <f t="shared" si="7"/>
        <v>6.5</v>
      </c>
      <c r="T14" s="120">
        <v>4</v>
      </c>
      <c r="U14" s="24">
        <v>2</v>
      </c>
      <c r="V14" s="47">
        <f t="shared" si="8"/>
        <v>36</v>
      </c>
      <c r="W14" s="126">
        <f t="shared" si="9"/>
        <v>7.5</v>
      </c>
      <c r="X14" s="35">
        <f t="shared" si="12"/>
        <v>15</v>
      </c>
      <c r="Y14" s="34">
        <f t="shared" si="13"/>
        <v>26.5</v>
      </c>
      <c r="Z14" s="65">
        <f t="shared" si="10"/>
        <v>96</v>
      </c>
      <c r="AA14" s="70">
        <f t="shared" si="11"/>
        <v>4</v>
      </c>
      <c r="AB14" s="27"/>
    </row>
    <row r="15" spans="1:28" ht="35.25" hidden="1" customHeight="1" thickBot="1" x14ac:dyDescent="0.3">
      <c r="A15" s="38">
        <v>11</v>
      </c>
      <c r="B15" s="6"/>
      <c r="C15" s="8"/>
      <c r="D15" s="23"/>
      <c r="E15" s="24">
        <v>-2</v>
      </c>
      <c r="F15" s="47">
        <f t="shared" si="0"/>
        <v>0</v>
      </c>
      <c r="G15" s="19">
        <f t="shared" si="1"/>
        <v>11.5</v>
      </c>
      <c r="H15" s="25"/>
      <c r="I15" s="24">
        <v>-2</v>
      </c>
      <c r="J15" s="47">
        <f t="shared" si="2"/>
        <v>0</v>
      </c>
      <c r="K15" s="19">
        <f t="shared" si="3"/>
        <v>11.5</v>
      </c>
      <c r="L15" s="25"/>
      <c r="M15" s="24">
        <v>-2</v>
      </c>
      <c r="N15" s="47">
        <f t="shared" si="4"/>
        <v>0</v>
      </c>
      <c r="O15" s="19">
        <f t="shared" si="5"/>
        <v>11.5</v>
      </c>
      <c r="P15" s="25"/>
      <c r="Q15" s="24">
        <v>-2</v>
      </c>
      <c r="R15" s="47">
        <f t="shared" si="6"/>
        <v>0</v>
      </c>
      <c r="S15" s="19">
        <f t="shared" si="7"/>
        <v>11.5</v>
      </c>
      <c r="T15" s="25"/>
      <c r="U15" s="24">
        <v>-2</v>
      </c>
      <c r="V15" s="47">
        <f t="shared" si="8"/>
        <v>0</v>
      </c>
      <c r="W15" s="32">
        <f t="shared" si="9"/>
        <v>11.5</v>
      </c>
      <c r="X15" s="36">
        <f>E15+I15+M15+Q15+U15</f>
        <v>-10</v>
      </c>
      <c r="Y15" s="34">
        <f t="shared" si="13"/>
        <v>57.5</v>
      </c>
      <c r="Z15" s="65">
        <f t="shared" si="10"/>
        <v>0</v>
      </c>
      <c r="AA15" s="70">
        <f t="shared" si="11"/>
        <v>11.5</v>
      </c>
      <c r="AB15" s="27"/>
    </row>
    <row r="16" spans="1:28" ht="35.25" hidden="1" customHeight="1" thickBot="1" x14ac:dyDescent="0.3">
      <c r="A16" s="39">
        <v>12</v>
      </c>
      <c r="B16" s="7"/>
      <c r="C16" s="9"/>
      <c r="D16" s="28"/>
      <c r="E16" s="29">
        <v>-2</v>
      </c>
      <c r="F16" s="48">
        <f t="shared" si="0"/>
        <v>0</v>
      </c>
      <c r="G16" s="20">
        <f t="shared" si="1"/>
        <v>11.5</v>
      </c>
      <c r="H16" s="30"/>
      <c r="I16" s="29">
        <v>-2</v>
      </c>
      <c r="J16" s="48">
        <f t="shared" si="2"/>
        <v>0</v>
      </c>
      <c r="K16" s="20">
        <f t="shared" si="3"/>
        <v>11.5</v>
      </c>
      <c r="L16" s="30"/>
      <c r="M16" s="29">
        <v>-2</v>
      </c>
      <c r="N16" s="48">
        <f t="shared" si="4"/>
        <v>0</v>
      </c>
      <c r="O16" s="20">
        <f t="shared" si="5"/>
        <v>11.5</v>
      </c>
      <c r="P16" s="30"/>
      <c r="Q16" s="29">
        <v>-2</v>
      </c>
      <c r="R16" s="48">
        <f t="shared" si="6"/>
        <v>0</v>
      </c>
      <c r="S16" s="20">
        <f t="shared" si="7"/>
        <v>11.5</v>
      </c>
      <c r="T16" s="30"/>
      <c r="U16" s="29">
        <v>-2</v>
      </c>
      <c r="V16" s="48">
        <f t="shared" si="8"/>
        <v>0</v>
      </c>
      <c r="W16" s="33">
        <f t="shared" si="9"/>
        <v>11.5</v>
      </c>
      <c r="X16" s="36">
        <f t="shared" ref="X16" si="14">SUM(E15,I15,M15,Q15,U15)</f>
        <v>-10</v>
      </c>
      <c r="Y16" s="34">
        <f t="shared" si="13"/>
        <v>57.5</v>
      </c>
      <c r="Z16" s="66">
        <f t="shared" si="10"/>
        <v>0</v>
      </c>
      <c r="AA16" s="71">
        <f t="shared" si="11"/>
        <v>11.5</v>
      </c>
      <c r="AB16" s="31"/>
    </row>
    <row r="17" spans="7:27" hidden="1" x14ac:dyDescent="0.35">
      <c r="G17" s="18">
        <f>SUM(G5:G16)</f>
        <v>78</v>
      </c>
      <c r="K17" s="18">
        <f>SUM(K5:K16)</f>
        <v>78</v>
      </c>
      <c r="O17" s="18">
        <f>SUM(O5:O16)</f>
        <v>78</v>
      </c>
      <c r="S17" s="18">
        <f>SUM(S5:S16)</f>
        <v>78</v>
      </c>
      <c r="W17" s="18">
        <f>SUM(W5:W16)</f>
        <v>78</v>
      </c>
      <c r="Y17" s="18">
        <f>SUM(Y5:Y16)</f>
        <v>390</v>
      </c>
      <c r="Z17" s="49"/>
      <c r="AA17" s="18">
        <f>SUM(AA5:AA16)</f>
        <v>78</v>
      </c>
    </row>
    <row r="20" spans="7:27" x14ac:dyDescent="0.35">
      <c r="H20" s="17"/>
      <c r="L20" s="17"/>
      <c r="P20" s="17"/>
    </row>
  </sheetData>
  <mergeCells count="10">
    <mergeCell ref="AA3:AB3"/>
    <mergeCell ref="P3:S3"/>
    <mergeCell ref="A3:A4"/>
    <mergeCell ref="B3:B4"/>
    <mergeCell ref="C3:C4"/>
    <mergeCell ref="D3:G3"/>
    <mergeCell ref="H3:K3"/>
    <mergeCell ref="L3:O3"/>
    <mergeCell ref="T3:W3"/>
    <mergeCell ref="X3:Y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11</vt:i4>
      </vt:variant>
    </vt:vector>
  </HeadingPairs>
  <TitlesOfParts>
    <vt:vector size="11" baseType="lpstr">
      <vt:lpstr>SO - A</vt:lpstr>
      <vt:lpstr>SO - B</vt:lpstr>
      <vt:lpstr>SO - C</vt:lpstr>
      <vt:lpstr>SO - D</vt:lpstr>
      <vt:lpstr>SO spolu</vt:lpstr>
      <vt:lpstr>NE - A</vt:lpstr>
      <vt:lpstr>NE - B</vt:lpstr>
      <vt:lpstr>NE - C</vt:lpstr>
      <vt:lpstr>NE - D</vt:lpstr>
      <vt:lpstr>NE SPOLU</vt:lpstr>
      <vt:lpstr>CELKOM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2022-05-29T18:02:56Z</cp:lastPrinted>
  <dcterms:created xsi:type="dcterms:W3CDTF">2020-06-22T16:21:48Z</dcterms:created>
  <dcterms:modified xsi:type="dcterms:W3CDTF">2022-06-05T15:30:28Z</dcterms:modified>
</cp:coreProperties>
</file>