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lutvtesicky\Desktop\"/>
    </mc:Choice>
  </mc:AlternateContent>
  <xr:revisionPtr revIDLastSave="0" documentId="13_ncr:1_{DFA5219F-881E-4E01-BFB1-6C4D6F4AA5C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Parametre" sheetId="2" r:id="rId2"/>
  </sheets>
  <definedNames>
    <definedName name="k1body">OFFSET(Sheet1!$D$2,0,0,PocetPretekarov,1)</definedName>
    <definedName name="k1xpom">OFFSET(Sheet1!$E$2,0,0,PocetPretekarov,1)</definedName>
    <definedName name="k2body">OFFSET(Sheet1!$G$2,0,0,PocetPretekarov,1)</definedName>
    <definedName name="k2pom">OFFSET(Sheet1!$G$2,0,0,PocetPretekarov,1)</definedName>
    <definedName name="k2xpom">OFFSET(Sheet1!$H$2,0,0,PocetPretekarov,1)</definedName>
    <definedName name="k3body">OFFSET(Sheet1!$J$2,0,0,PocetPretekarov,1)</definedName>
    <definedName name="k3pom">OFFSET(Sheet1!$J$2,0,0,PocetPretekarov,1)</definedName>
    <definedName name="k3xpom">OFFSET(Sheet1!$K$2,0,0,PocetPretekarov,1)</definedName>
    <definedName name="k4body">OFFSET(Sheet1!$M$2,0,0,PocetPretekarov,1)</definedName>
    <definedName name="k4pom">OFFSET(Sheet1!$M$2,0,0,PocetPretekarov,1)</definedName>
    <definedName name="k4xpom">OFFSET(Sheet1!$N$2,0,0,PocetPretekarov,1)</definedName>
    <definedName name="k5body">OFFSET(Sheet1!$P$2,0,0,PocetPretekarov,1)</definedName>
    <definedName name="k5pom">OFFSET(Sheet1!$P$2,0,0,PocetPretekarov,1)</definedName>
    <definedName name="k5xpom">OFFSET(Sheet1!$Q$2,0,0,PocetPretekarov,1)</definedName>
    <definedName name="kSucetRyb">OFFSET(Sheet1!$S$2,0,0,PocetPretekarov,1)</definedName>
    <definedName name="kSucetUmiestneni">OFFSET(Sheet1!$T$2,0,0,PocetPretekarov,1)</definedName>
    <definedName name="kSucetUmiestneniXpom">OFFSET(Sheet1!$U$2,0,0,PocetPretekarov,1)</definedName>
    <definedName name="PocetPretekarov">Parametre!$B$1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52" i="1" l="1"/>
  <c r="E18" i="1"/>
  <c r="H18" i="1"/>
  <c r="K18" i="1"/>
  <c r="N18" i="1"/>
  <c r="Q18" i="1"/>
  <c r="S18" i="1"/>
  <c r="E13" i="1"/>
  <c r="H13" i="1"/>
  <c r="K13" i="1"/>
  <c r="N13" i="1"/>
  <c r="Q13" i="1"/>
  <c r="S13" i="1"/>
  <c r="E11" i="1"/>
  <c r="H11" i="1"/>
  <c r="K11" i="1"/>
  <c r="N11" i="1"/>
  <c r="Q11" i="1"/>
  <c r="S11" i="1"/>
  <c r="E51" i="1"/>
  <c r="H51" i="1"/>
  <c r="K51" i="1"/>
  <c r="N51" i="1"/>
  <c r="Q51" i="1"/>
  <c r="S51" i="1"/>
  <c r="E32" i="1"/>
  <c r="H32" i="1"/>
  <c r="K32" i="1"/>
  <c r="N32" i="1"/>
  <c r="Q32" i="1"/>
  <c r="S32" i="1"/>
  <c r="E30" i="1"/>
  <c r="H30" i="1"/>
  <c r="K30" i="1"/>
  <c r="N30" i="1"/>
  <c r="Q30" i="1"/>
  <c r="S30" i="1"/>
  <c r="E31" i="1"/>
  <c r="H31" i="1"/>
  <c r="K31" i="1"/>
  <c r="N31" i="1"/>
  <c r="Q31" i="1"/>
  <c r="S31" i="1"/>
  <c r="E49" i="1"/>
  <c r="H49" i="1"/>
  <c r="K49" i="1"/>
  <c r="N49" i="1"/>
  <c r="Q49" i="1"/>
  <c r="S49" i="1"/>
  <c r="E50" i="1"/>
  <c r="H50" i="1"/>
  <c r="K50" i="1"/>
  <c r="N50" i="1"/>
  <c r="Q50" i="1"/>
  <c r="S50" i="1"/>
  <c r="E10" i="1"/>
  <c r="H10" i="1"/>
  <c r="K10" i="1"/>
  <c r="N10" i="1"/>
  <c r="Q10" i="1"/>
  <c r="S10" i="1"/>
  <c r="Q24" i="1" l="1"/>
  <c r="Q48" i="1"/>
  <c r="Q14" i="1"/>
  <c r="Q21" i="1"/>
  <c r="Q28" i="1"/>
  <c r="Q27" i="1"/>
  <c r="Q34" i="1"/>
  <c r="Q3" i="1"/>
  <c r="Q22" i="1"/>
  <c r="Q2" i="1"/>
  <c r="Q47" i="1"/>
  <c r="Q46" i="1"/>
  <c r="Q23" i="1"/>
  <c r="Q45" i="1"/>
  <c r="Q29" i="1"/>
  <c r="Q7" i="1"/>
  <c r="Q17" i="1"/>
  <c r="Q16" i="1"/>
  <c r="Q44" i="1"/>
  <c r="Q5" i="1"/>
  <c r="Q43" i="1"/>
  <c r="Q42" i="1"/>
  <c r="Q20" i="1"/>
  <c r="Q26" i="1"/>
  <c r="Q41" i="1"/>
  <c r="Q40" i="1"/>
  <c r="Q15" i="1"/>
  <c r="Q25" i="1"/>
  <c r="Q6" i="1"/>
  <c r="Q39" i="1"/>
  <c r="Q9" i="1"/>
  <c r="Q38" i="1"/>
  <c r="Q37" i="1"/>
  <c r="Q36" i="1"/>
  <c r="Q4" i="1"/>
  <c r="Q19" i="1"/>
  <c r="Q8" i="1"/>
  <c r="Q33" i="1"/>
  <c r="Q12" i="1"/>
  <c r="Q35" i="1"/>
  <c r="N24" i="1"/>
  <c r="N48" i="1"/>
  <c r="N14" i="1"/>
  <c r="N21" i="1"/>
  <c r="N28" i="1"/>
  <c r="N27" i="1"/>
  <c r="N34" i="1"/>
  <c r="N3" i="1"/>
  <c r="N22" i="1"/>
  <c r="N2" i="1"/>
  <c r="N47" i="1"/>
  <c r="N46" i="1"/>
  <c r="N23" i="1"/>
  <c r="N45" i="1"/>
  <c r="N29" i="1"/>
  <c r="N7" i="1"/>
  <c r="N17" i="1"/>
  <c r="N16" i="1"/>
  <c r="N44" i="1"/>
  <c r="N5" i="1"/>
  <c r="N43" i="1"/>
  <c r="N42" i="1"/>
  <c r="N20" i="1"/>
  <c r="N26" i="1"/>
  <c r="N41" i="1"/>
  <c r="N40" i="1"/>
  <c r="N15" i="1"/>
  <c r="N25" i="1"/>
  <c r="N6" i="1"/>
  <c r="N39" i="1"/>
  <c r="N9" i="1"/>
  <c r="N38" i="1"/>
  <c r="N37" i="1"/>
  <c r="N36" i="1"/>
  <c r="N4" i="1"/>
  <c r="N19" i="1"/>
  <c r="N8" i="1"/>
  <c r="N33" i="1"/>
  <c r="N12" i="1"/>
  <c r="N35" i="1"/>
  <c r="K24" i="1"/>
  <c r="K48" i="1"/>
  <c r="K14" i="1"/>
  <c r="K21" i="1"/>
  <c r="K28" i="1"/>
  <c r="K27" i="1"/>
  <c r="K34" i="1"/>
  <c r="K3" i="1"/>
  <c r="K22" i="1"/>
  <c r="K2" i="1"/>
  <c r="K47" i="1"/>
  <c r="K46" i="1"/>
  <c r="K23" i="1"/>
  <c r="K45" i="1"/>
  <c r="K29" i="1"/>
  <c r="K7" i="1"/>
  <c r="K17" i="1"/>
  <c r="K16" i="1"/>
  <c r="K44" i="1"/>
  <c r="K5" i="1"/>
  <c r="K43" i="1"/>
  <c r="K42" i="1"/>
  <c r="K20" i="1"/>
  <c r="K26" i="1"/>
  <c r="K41" i="1"/>
  <c r="K40" i="1"/>
  <c r="K15" i="1"/>
  <c r="K25" i="1"/>
  <c r="K6" i="1"/>
  <c r="K39" i="1"/>
  <c r="K9" i="1"/>
  <c r="K38" i="1"/>
  <c r="K37" i="1"/>
  <c r="K36" i="1"/>
  <c r="K4" i="1"/>
  <c r="K19" i="1"/>
  <c r="K8" i="1"/>
  <c r="K33" i="1"/>
  <c r="K12" i="1"/>
  <c r="K35" i="1"/>
  <c r="H24" i="1"/>
  <c r="H48" i="1"/>
  <c r="H14" i="1"/>
  <c r="H21" i="1"/>
  <c r="H28" i="1"/>
  <c r="H27" i="1"/>
  <c r="H34" i="1"/>
  <c r="H3" i="1"/>
  <c r="H22" i="1"/>
  <c r="H2" i="1"/>
  <c r="H47" i="1"/>
  <c r="H46" i="1"/>
  <c r="H23" i="1"/>
  <c r="H45" i="1"/>
  <c r="H29" i="1"/>
  <c r="H7" i="1"/>
  <c r="H17" i="1"/>
  <c r="H16" i="1"/>
  <c r="H44" i="1"/>
  <c r="H5" i="1"/>
  <c r="H43" i="1"/>
  <c r="H42" i="1"/>
  <c r="H20" i="1"/>
  <c r="H26" i="1"/>
  <c r="H41" i="1"/>
  <c r="H40" i="1"/>
  <c r="H15" i="1"/>
  <c r="H25" i="1"/>
  <c r="H6" i="1"/>
  <c r="H39" i="1"/>
  <c r="H9" i="1"/>
  <c r="H38" i="1"/>
  <c r="H37" i="1"/>
  <c r="H36" i="1"/>
  <c r="H4" i="1"/>
  <c r="H19" i="1"/>
  <c r="H8" i="1"/>
  <c r="H33" i="1"/>
  <c r="H12" i="1"/>
  <c r="H35" i="1"/>
  <c r="E24" i="1"/>
  <c r="E48" i="1"/>
  <c r="E14" i="1"/>
  <c r="E21" i="1"/>
  <c r="E28" i="1"/>
  <c r="E27" i="1"/>
  <c r="E34" i="1"/>
  <c r="E3" i="1"/>
  <c r="E22" i="1"/>
  <c r="E2" i="1"/>
  <c r="E47" i="1"/>
  <c r="E46" i="1"/>
  <c r="E23" i="1"/>
  <c r="E45" i="1"/>
  <c r="E29" i="1"/>
  <c r="E7" i="1"/>
  <c r="E17" i="1"/>
  <c r="E16" i="1"/>
  <c r="E44" i="1"/>
  <c r="E5" i="1"/>
  <c r="E43" i="1"/>
  <c r="E42" i="1"/>
  <c r="E20" i="1"/>
  <c r="E26" i="1"/>
  <c r="E41" i="1"/>
  <c r="E40" i="1"/>
  <c r="E15" i="1"/>
  <c r="E25" i="1"/>
  <c r="E6" i="1"/>
  <c r="E39" i="1"/>
  <c r="E9" i="1"/>
  <c r="E38" i="1"/>
  <c r="E37" i="1"/>
  <c r="E36" i="1"/>
  <c r="E4" i="1"/>
  <c r="E19" i="1"/>
  <c r="E8" i="1"/>
  <c r="E33" i="1"/>
  <c r="E12" i="1"/>
  <c r="O17" i="1" l="1"/>
  <c r="O51" i="1"/>
  <c r="L13" i="1"/>
  <c r="R51" i="1"/>
  <c r="I50" i="1"/>
  <c r="I51" i="1"/>
  <c r="L10" i="1"/>
  <c r="L18" i="1"/>
  <c r="L32" i="1"/>
  <c r="O49" i="1"/>
  <c r="O13" i="1"/>
  <c r="O18" i="1"/>
  <c r="R50" i="1"/>
  <c r="R11" i="1"/>
  <c r="R13" i="1"/>
  <c r="L11" i="1"/>
  <c r="O50" i="1"/>
  <c r="R30" i="1"/>
  <c r="O32" i="1"/>
  <c r="I13" i="1"/>
  <c r="I18" i="1"/>
  <c r="R18" i="1"/>
  <c r="O11" i="1"/>
  <c r="I32" i="1"/>
  <c r="L51" i="1"/>
  <c r="I11" i="1"/>
  <c r="R32" i="1"/>
  <c r="L31" i="1"/>
  <c r="L30" i="1"/>
  <c r="I49" i="1"/>
  <c r="L50" i="1"/>
  <c r="O10" i="1"/>
  <c r="O30" i="1"/>
  <c r="R31" i="1"/>
  <c r="I30" i="1"/>
  <c r="R10" i="1"/>
  <c r="L49" i="1"/>
  <c r="O31" i="1"/>
  <c r="R49" i="1"/>
  <c r="I31" i="1"/>
  <c r="I10" i="1"/>
  <c r="I21" i="1"/>
  <c r="R14" i="1"/>
  <c r="R12" i="1"/>
  <c r="R4" i="1"/>
  <c r="R9" i="1"/>
  <c r="R15" i="1"/>
  <c r="R20" i="1"/>
  <c r="R44" i="1"/>
  <c r="R33" i="1"/>
  <c r="R36" i="1"/>
  <c r="R39" i="1"/>
  <c r="R40" i="1"/>
  <c r="R42" i="1"/>
  <c r="R16" i="1"/>
  <c r="R45" i="1"/>
  <c r="R2" i="1"/>
  <c r="R27" i="1"/>
  <c r="R48" i="1"/>
  <c r="R8" i="1"/>
  <c r="R37" i="1"/>
  <c r="R6" i="1"/>
  <c r="R41" i="1"/>
  <c r="R43" i="1"/>
  <c r="R17" i="1"/>
  <c r="R23" i="1"/>
  <c r="R22" i="1"/>
  <c r="R28" i="1"/>
  <c r="R24" i="1"/>
  <c r="R19" i="1"/>
  <c r="R25" i="1"/>
  <c r="R5" i="1"/>
  <c r="R46" i="1"/>
  <c r="R21" i="1"/>
  <c r="R29" i="1"/>
  <c r="R47" i="1"/>
  <c r="R34" i="1"/>
  <c r="R38" i="1"/>
  <c r="R26" i="1"/>
  <c r="R7" i="1"/>
  <c r="R3" i="1"/>
  <c r="O33" i="1"/>
  <c r="O36" i="1"/>
  <c r="O8" i="1"/>
  <c r="O37" i="1"/>
  <c r="O6" i="1"/>
  <c r="O41" i="1"/>
  <c r="O43" i="1"/>
  <c r="O23" i="1"/>
  <c r="O22" i="1"/>
  <c r="O28" i="1"/>
  <c r="O24" i="1"/>
  <c r="O48" i="1"/>
  <c r="O19" i="1"/>
  <c r="O38" i="1"/>
  <c r="O5" i="1"/>
  <c r="O3" i="1"/>
  <c r="O12" i="1"/>
  <c r="O4" i="1"/>
  <c r="O9" i="1"/>
  <c r="O15" i="1"/>
  <c r="O20" i="1"/>
  <c r="O44" i="1"/>
  <c r="O29" i="1"/>
  <c r="O47" i="1"/>
  <c r="O34" i="1"/>
  <c r="O14" i="1"/>
  <c r="O25" i="1"/>
  <c r="O7" i="1"/>
  <c r="O46" i="1"/>
  <c r="O21" i="1"/>
  <c r="O39" i="1"/>
  <c r="O40" i="1"/>
  <c r="O42" i="1"/>
  <c r="O16" i="1"/>
  <c r="O45" i="1"/>
  <c r="O2" i="1"/>
  <c r="O27" i="1"/>
  <c r="O26" i="1"/>
  <c r="I35" i="1"/>
  <c r="I12" i="1"/>
  <c r="I4" i="1"/>
  <c r="I9" i="1"/>
  <c r="I15" i="1"/>
  <c r="I20" i="1"/>
  <c r="I44" i="1"/>
  <c r="I29" i="1"/>
  <c r="I47" i="1"/>
  <c r="I34" i="1"/>
  <c r="I14" i="1"/>
  <c r="I33" i="1"/>
  <c r="I36" i="1"/>
  <c r="I39" i="1"/>
  <c r="I40" i="1"/>
  <c r="I42" i="1"/>
  <c r="I16" i="1"/>
  <c r="I45" i="1"/>
  <c r="I2" i="1"/>
  <c r="I27" i="1"/>
  <c r="I48" i="1"/>
  <c r="I8" i="1"/>
  <c r="I37" i="1"/>
  <c r="I6" i="1"/>
  <c r="I41" i="1"/>
  <c r="I43" i="1"/>
  <c r="I17" i="1"/>
  <c r="I23" i="1"/>
  <c r="I22" i="1"/>
  <c r="I28" i="1"/>
  <c r="I24" i="1"/>
  <c r="I19" i="1"/>
  <c r="I38" i="1"/>
  <c r="I25" i="1"/>
  <c r="I26" i="1"/>
  <c r="I5" i="1"/>
  <c r="I7" i="1"/>
  <c r="I46" i="1"/>
  <c r="I3" i="1"/>
  <c r="S12" i="1" l="1"/>
  <c r="S33" i="1"/>
  <c r="S8" i="1"/>
  <c r="S19" i="1"/>
  <c r="S4" i="1"/>
  <c r="S36" i="1"/>
  <c r="S37" i="1"/>
  <c r="S38" i="1"/>
  <c r="S9" i="1"/>
  <c r="S39" i="1"/>
  <c r="S6" i="1"/>
  <c r="S25" i="1"/>
  <c r="S15" i="1"/>
  <c r="S40" i="1"/>
  <c r="S41" i="1"/>
  <c r="S26" i="1"/>
  <c r="S20" i="1"/>
  <c r="S42" i="1"/>
  <c r="S43" i="1"/>
  <c r="S5" i="1"/>
  <c r="S44" i="1"/>
  <c r="S16" i="1"/>
  <c r="S17" i="1"/>
  <c r="S7" i="1"/>
  <c r="S29" i="1"/>
  <c r="S45" i="1"/>
  <c r="S23" i="1"/>
  <c r="S46" i="1"/>
  <c r="S47" i="1"/>
  <c r="S2" i="1"/>
  <c r="S22" i="1"/>
  <c r="S3" i="1"/>
  <c r="S34" i="1"/>
  <c r="S27" i="1"/>
  <c r="S28" i="1"/>
  <c r="S21" i="1"/>
  <c r="S14" i="1"/>
  <c r="S48" i="1"/>
  <c r="S24" i="1"/>
  <c r="E35" i="1"/>
  <c r="F11" i="1" l="1"/>
  <c r="T11" i="1" s="1"/>
  <c r="F13" i="1"/>
  <c r="T13" i="1" s="1"/>
  <c r="F32" i="1"/>
  <c r="T32" i="1" s="1"/>
  <c r="F18" i="1"/>
  <c r="T18" i="1" s="1"/>
  <c r="F51" i="1"/>
  <c r="T51" i="1" s="1"/>
  <c r="F21" i="1"/>
  <c r="F31" i="1"/>
  <c r="T31" i="1" s="1"/>
  <c r="F10" i="1"/>
  <c r="T10" i="1" s="1"/>
  <c r="F30" i="1"/>
  <c r="T30" i="1" s="1"/>
  <c r="F50" i="1"/>
  <c r="T50" i="1" s="1"/>
  <c r="F49" i="1"/>
  <c r="T49" i="1" s="1"/>
  <c r="F35" i="1"/>
  <c r="F19" i="1"/>
  <c r="F38" i="1"/>
  <c r="F3" i="1"/>
  <c r="F46" i="1"/>
  <c r="F7" i="1"/>
  <c r="F5" i="1"/>
  <c r="F26" i="1"/>
  <c r="F25" i="1"/>
  <c r="F12" i="1"/>
  <c r="F20" i="1"/>
  <c r="F34" i="1"/>
  <c r="F40" i="1"/>
  <c r="F2" i="1"/>
  <c r="F8" i="1"/>
  <c r="F43" i="1"/>
  <c r="F28" i="1"/>
  <c r="F47" i="1"/>
  <c r="F45" i="1"/>
  <c r="F36" i="1"/>
  <c r="F22" i="1"/>
  <c r="F4" i="1"/>
  <c r="F44" i="1"/>
  <c r="F14" i="1"/>
  <c r="F42" i="1"/>
  <c r="F27" i="1"/>
  <c r="F37" i="1"/>
  <c r="F17" i="1"/>
  <c r="F24" i="1"/>
  <c r="F15" i="1"/>
  <c r="F39" i="1"/>
  <c r="F41" i="1"/>
  <c r="F9" i="1"/>
  <c r="F29" i="1"/>
  <c r="F33" i="1"/>
  <c r="F16" i="1"/>
  <c r="F48" i="1"/>
  <c r="F6" i="1"/>
  <c r="F23" i="1"/>
  <c r="L33" i="1"/>
  <c r="L5" i="1"/>
  <c r="L25" i="1"/>
  <c r="L2" i="1"/>
  <c r="L4" i="1"/>
  <c r="L42" i="1"/>
  <c r="L39" i="1"/>
  <c r="L24" i="1"/>
  <c r="L41" i="1"/>
  <c r="L48" i="1"/>
  <c r="L17" i="1"/>
  <c r="L15" i="1"/>
  <c r="L43" i="1"/>
  <c r="L8" i="1"/>
  <c r="L36" i="1"/>
  <c r="L14" i="1"/>
  <c r="L9" i="1"/>
  <c r="L46" i="1"/>
  <c r="L20" i="1"/>
  <c r="L19" i="1"/>
  <c r="L28" i="1"/>
  <c r="L12" i="1"/>
  <c r="L40" i="1"/>
  <c r="L26" i="1"/>
  <c r="L44" i="1"/>
  <c r="L6" i="1"/>
  <c r="L29" i="1"/>
  <c r="T29" i="1" s="1"/>
  <c r="L3" i="1"/>
  <c r="L21" i="1"/>
  <c r="L7" i="1"/>
  <c r="L37" i="1"/>
  <c r="L16" i="1"/>
  <c r="L38" i="1"/>
  <c r="L27" i="1"/>
  <c r="L45" i="1"/>
  <c r="L47" i="1"/>
  <c r="L34" i="1"/>
  <c r="L23" i="1"/>
  <c r="L22" i="1"/>
  <c r="L35" i="1"/>
  <c r="T7" i="1" l="1"/>
  <c r="T34" i="1"/>
  <c r="T28" i="1"/>
  <c r="T25" i="1"/>
  <c r="T9" i="1"/>
  <c r="T15" i="1"/>
  <c r="T2" i="1"/>
  <c r="T4" i="1"/>
  <c r="T46" i="1"/>
  <c r="T48" i="1"/>
  <c r="T38" i="1"/>
  <c r="T22" i="1"/>
  <c r="T40" i="1"/>
  <c r="T27" i="1"/>
  <c r="T47" i="1"/>
  <c r="T19" i="1"/>
  <c r="T42" i="1"/>
  <c r="T43" i="1"/>
  <c r="T41" i="1"/>
  <c r="T12" i="1"/>
  <c r="T6" i="1"/>
  <c r="T16" i="1"/>
  <c r="T3" i="1"/>
  <c r="T26" i="1"/>
  <c r="T14" i="1"/>
  <c r="T36" i="1"/>
  <c r="T17" i="1"/>
  <c r="T24" i="1"/>
  <c r="T33" i="1"/>
  <c r="T20" i="1"/>
  <c r="T45" i="1"/>
  <c r="T37" i="1"/>
  <c r="T44" i="1"/>
  <c r="T8" i="1"/>
  <c r="T21" i="1"/>
  <c r="T39" i="1"/>
  <c r="T5" i="1"/>
  <c r="T23" i="1"/>
  <c r="O35" i="1"/>
  <c r="S35" i="1"/>
  <c r="R35" i="1"/>
  <c r="T35" i="1" l="1"/>
  <c r="U14" i="1"/>
  <c r="U50" i="1" l="1"/>
  <c r="U48" i="1"/>
  <c r="U49" i="1"/>
  <c r="U47" i="1"/>
  <c r="U51" i="1"/>
  <c r="U2" i="1"/>
  <c r="U45" i="1"/>
  <c r="U43" i="1"/>
  <c r="U42" i="1"/>
  <c r="U44" i="1"/>
  <c r="U46" i="1"/>
  <c r="U28" i="1"/>
  <c r="U7" i="1"/>
  <c r="U22" i="1"/>
  <c r="U38" i="1"/>
  <c r="U31" i="1"/>
  <c r="U36" i="1"/>
  <c r="U33" i="1"/>
  <c r="U26" i="1"/>
  <c r="U37" i="1"/>
  <c r="U17" i="1"/>
  <c r="U11" i="1"/>
  <c r="U4" i="1"/>
  <c r="U8" i="1"/>
  <c r="U18" i="1"/>
  <c r="U35" i="1"/>
  <c r="U21" i="1"/>
  <c r="U29" i="1"/>
  <c r="U25" i="1"/>
  <c r="U24" i="1"/>
  <c r="U30" i="1"/>
  <c r="U9" i="1"/>
  <c r="U15" i="1"/>
  <c r="U6" i="1"/>
  <c r="U40" i="1"/>
  <c r="U23" i="1"/>
  <c r="U13" i="1"/>
  <c r="U19" i="1"/>
  <c r="U3" i="1"/>
  <c r="U27" i="1"/>
  <c r="U39" i="1"/>
  <c r="U12" i="1"/>
  <c r="U34" i="1"/>
  <c r="U16" i="1"/>
  <c r="U32" i="1"/>
  <c r="U41" i="1"/>
  <c r="U20" i="1"/>
  <c r="U5" i="1"/>
  <c r="U10" i="1"/>
  <c r="V42" i="1" l="1"/>
  <c r="V51" i="1"/>
  <c r="V47" i="1"/>
  <c r="V49" i="1"/>
  <c r="V48" i="1"/>
  <c r="V50" i="1"/>
  <c r="V46" i="1"/>
  <c r="V44" i="1"/>
  <c r="V43" i="1"/>
  <c r="V45" i="1"/>
  <c r="V10" i="1"/>
  <c r="V32" i="1"/>
  <c r="V39" i="1"/>
  <c r="V13" i="1"/>
  <c r="V28" i="1"/>
  <c r="V35" i="1"/>
  <c r="V23" i="1"/>
  <c r="V16" i="1"/>
  <c r="V34" i="1"/>
  <c r="V22" i="1"/>
  <c r="V15" i="1"/>
  <c r="V18" i="1"/>
  <c r="V33" i="1"/>
  <c r="V4" i="1"/>
  <c r="V12" i="1"/>
  <c r="V41" i="1"/>
  <c r="V20" i="1"/>
  <c r="V31" i="1"/>
  <c r="V7" i="1"/>
  <c r="V36" i="1"/>
  <c r="V29" i="1"/>
  <c r="V3" i="1"/>
  <c r="V8" i="1"/>
  <c r="V24" i="1"/>
  <c r="V17" i="1"/>
  <c r="V6" i="1"/>
  <c r="V19" i="1"/>
  <c r="V5" i="1"/>
  <c r="V37" i="1"/>
  <c r="V25" i="1"/>
  <c r="V2" i="1"/>
  <c r="V11" i="1"/>
  <c r="V27" i="1"/>
  <c r="V30" i="1"/>
  <c r="V21" i="1"/>
  <c r="V14" i="1"/>
  <c r="V9" i="1"/>
  <c r="V26" i="1"/>
  <c r="V40" i="1"/>
  <c r="V38" i="1"/>
</calcChain>
</file>

<file path=xl/sharedStrings.xml><?xml version="1.0" encoding="utf-8"?>
<sst xmlns="http://schemas.openxmlformats.org/spreadsheetml/2006/main" count="173" uniqueCount="123">
  <si>
    <t>P.č.</t>
  </si>
  <si>
    <t>Meno:</t>
  </si>
  <si>
    <t>R1</t>
  </si>
  <si>
    <t>U1</t>
  </si>
  <si>
    <t>R2</t>
  </si>
  <si>
    <t>U2</t>
  </si>
  <si>
    <t>R3</t>
  </si>
  <si>
    <t>U3</t>
  </si>
  <si>
    <t>R4</t>
  </si>
  <si>
    <t>U4</t>
  </si>
  <si>
    <t>R5</t>
  </si>
  <si>
    <t>U5</t>
  </si>
  <si>
    <t>RS</t>
  </si>
  <si>
    <t>US</t>
  </si>
  <si>
    <t>Poradie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</si>
  <si>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</si>
  <si>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</si>
  <si>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</si>
  <si>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</si>
  <si>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</si>
  <si>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</si>
  <si>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</si>
  <si>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</si>
  <si>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</si>
  <si>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</si>
  <si>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</si>
  <si>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</si>
  <si>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</si>
  <si>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</si>
  <si>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</si>
  <si>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</si>
  <si>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</si>
  <si>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</si>
  <si>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</si>
  <si>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</si>
  <si>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</si>
  <si>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</si>
  <si>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</si>
  <si>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</si>
  <si>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</si>
  <si>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</si>
  <si>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</si>
  <si>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</si>
  <si>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</si>
  <si>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</si>
  <si>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</si>
  <si>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</si>
  <si>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</si>
  <si>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</si>
  <si>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</si>
  <si>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</si>
  <si>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</si>
  <si>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</si>
  <si>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</si>
  <si>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</si>
  <si>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Los</t>
  </si>
  <si>
    <t>Klimovský Peter</t>
  </si>
  <si>
    <t>Nič Michal</t>
  </si>
  <si>
    <t>Lukačovič Milan</t>
  </si>
  <si>
    <t>Počet pretekárov</t>
  </si>
  <si>
    <t>x1pom</t>
  </si>
  <si>
    <t>x2pom</t>
  </si>
  <si>
    <t>x3pom</t>
  </si>
  <si>
    <t>x4pom</t>
  </si>
  <si>
    <t>x5pom</t>
  </si>
  <si>
    <t>xSucetpom</t>
  </si>
  <si>
    <t>Brezničan Martin</t>
  </si>
  <si>
    <t>Cuchor Viliam</t>
  </si>
  <si>
    <t>Čacho František</t>
  </si>
  <si>
    <t>Čapla Peter</t>
  </si>
  <si>
    <t>Ďuďák Branislav,</t>
  </si>
  <si>
    <t>Farkaš František</t>
  </si>
  <si>
    <t>Fedor Ľubomír</t>
  </si>
  <si>
    <t>Forgáč Matej,</t>
  </si>
  <si>
    <t>Gabčo Marian</t>
  </si>
  <si>
    <t>Hatala Rišo</t>
  </si>
  <si>
    <t>Ilavský Vladimír</t>
  </si>
  <si>
    <t>Janák Roman</t>
  </si>
  <si>
    <t>Jantošovič Petr</t>
  </si>
  <si>
    <t>Jedlička Michal</t>
  </si>
  <si>
    <t>Jedlička Roman</t>
  </si>
  <si>
    <t>Jenčo Tomáš</t>
  </si>
  <si>
    <t>Kadlec</t>
  </si>
  <si>
    <t>Lacko Tomáš,</t>
  </si>
  <si>
    <t>Lukáč Peter</t>
  </si>
  <si>
    <t>Maggio Antonio</t>
  </si>
  <si>
    <t>Melicháč Maťo</t>
  </si>
  <si>
    <t>Mičo Martin</t>
  </si>
  <si>
    <t>Mihál Tomáš,</t>
  </si>
  <si>
    <t>Mihok Majo</t>
  </si>
  <si>
    <t xml:space="preserve">Miko Ľuboslav, </t>
  </si>
  <si>
    <t>Miškov Martin</t>
  </si>
  <si>
    <t>Mrázik Juraj</t>
  </si>
  <si>
    <t>Ondrovič</t>
  </si>
  <si>
    <t>Petrov Lubomír</t>
  </si>
  <si>
    <t>Popovič</t>
  </si>
  <si>
    <t>Remiáš Jozef</t>
  </si>
  <si>
    <t>Skaličan Adam</t>
  </si>
  <si>
    <t>Smorada Ján,</t>
  </si>
  <si>
    <t>Smorada Marek,</t>
  </si>
  <si>
    <t>Svetlík Lukáš,</t>
  </si>
  <si>
    <t>Tešický Vlastimil</t>
  </si>
  <si>
    <t>Thurský Branislav</t>
  </si>
  <si>
    <t>Tkáč Andre</t>
  </si>
  <si>
    <t>Trnovcová Iveta</t>
  </si>
  <si>
    <t>Trnovec Jozef</t>
  </si>
  <si>
    <t>Vavro Luboš</t>
  </si>
  <si>
    <t>Vincze Gábor ml</t>
  </si>
  <si>
    <t>Vincze Gábor st</t>
  </si>
  <si>
    <t>Zlatovský Ivan</t>
  </si>
  <si>
    <t>Brek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</si>
  <si>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</si>
  <si>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</si>
  <si>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</si>
  <si>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</si>
  <si>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</si>
  <si>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</si>
  <si>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</si>
  <si>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</si>
  <si>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</si>
  <si>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</si>
  <si>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 xml:space="preserve">Melicher </t>
  </si>
  <si>
    <t>Lukáč Ladisdlav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</si>
</sst>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4" borderId="2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5" fillId="0" borderId="1" xfId="0" applyFont="1" applyBorder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5" fillId="3" borderId="1" xfId="0" applyFont="1" applyFill="1" applyBorder="1" applyAlignment="1">
      <alignment vertical="center" wrapText="1"/>
    </xf>
  </cellXfs>
  <cellStyles count="1">
    <cellStyle name="Normální" xfId="0" builtinId="0"/>
  </cellStyles>
  <dxfs count="1"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2"/>
  <sheetViews>
    <sheetView tabSelected="1" topLeftCell="A22" workbookViewId="0">
      <selection activeCell="S34" sqref="S34"/>
    </sheetView>
  </sheetViews>
  <sheetFormatPr defaultRowHeight="18.75" x14ac:dyDescent="0.3"/>
  <cols>
    <col min="1" max="1" width="5.28515625" customWidth="1"/>
    <col min="2" max="2" width="40.7109375" style="1" customWidth="1"/>
    <col min="4" max="4" width="9.140625" style="13"/>
    <col min="5" max="5" width="0" style="13" hidden="1" customWidth="1"/>
    <col min="6" max="7" width="9.140625" style="13"/>
    <col min="8" max="8" width="0" style="13" hidden="1" customWidth="1"/>
    <col min="9" max="10" width="9.140625" style="13"/>
    <col min="11" max="11" width="0" style="13" hidden="1" customWidth="1"/>
    <col min="12" max="13" width="9.140625" style="13"/>
    <col min="14" max="14" width="0" style="13" hidden="1" customWidth="1"/>
    <col min="15" max="16" width="9.140625" style="13"/>
    <col min="17" max="17" width="0" style="13" hidden="1" customWidth="1"/>
    <col min="18" max="18" width="9.140625" style="13"/>
    <col min="19" max="19" width="8.85546875" style="1"/>
    <col min="21" max="21" width="11.140625" hidden="1" customWidth="1"/>
    <col min="22" max="22" width="18.7109375" customWidth="1"/>
  </cols>
  <sheetData>
    <row r="1" spans="1:22" ht="20.25" thickTop="1" thickBot="1" x14ac:dyDescent="0.35">
      <c r="A1" s="3" t="s">
        <v>0</v>
      </c>
      <c r="B1" s="3" t="s">
        <v>1</v>
      </c>
      <c r="C1" s="3" t="s">
        <v>55</v>
      </c>
      <c r="D1" s="10" t="s">
        <v>2</v>
      </c>
      <c r="E1" s="12" t="s">
        <v>60</v>
      </c>
      <c r="F1" s="5" t="s">
        <v>3</v>
      </c>
      <c r="G1" s="10" t="s">
        <v>4</v>
      </c>
      <c r="H1" s="12" t="s">
        <v>61</v>
      </c>
      <c r="I1" s="5" t="s">
        <v>5</v>
      </c>
      <c r="J1" s="10" t="s">
        <v>6</v>
      </c>
      <c r="K1" s="12" t="s">
        <v>62</v>
      </c>
      <c r="L1" s="5" t="s">
        <v>7</v>
      </c>
      <c r="M1" s="10" t="s">
        <v>8</v>
      </c>
      <c r="N1" s="12" t="s">
        <v>63</v>
      </c>
      <c r="O1" s="5" t="s">
        <v>9</v>
      </c>
      <c r="P1" s="10" t="s">
        <v>10</v>
      </c>
      <c r="Q1" s="12" t="s">
        <v>64</v>
      </c>
      <c r="R1" s="5" t="s">
        <v>11</v>
      </c>
      <c r="S1" s="4" t="s">
        <v>12</v>
      </c>
      <c r="T1" s="5" t="s">
        <v>13</v>
      </c>
      <c r="U1" s="11" t="s">
        <v>65</v>
      </c>
      <c r="V1" s="3" t="s">
        <v>14</v>
      </c>
    </row>
    <row r="2" spans="1:22" ht="24" thickTop="1" x14ac:dyDescent="0.35">
      <c r="A2" s="18" t="s">
        <v>45</v>
      </c>
      <c r="B2" s="21" t="s">
        <v>92</v>
      </c>
      <c r="C2" s="19" t="s">
        <v>54</v>
      </c>
      <c r="D2" s="16">
        <v>1</v>
      </c>
      <c r="E2" s="14">
        <f ca="1">COUNTIF(k1body,"&lt;"&amp;D2)*ROWS(k1body)</f>
        <v>1240</v>
      </c>
      <c r="F2" s="15">
        <f ca="1">IF(COUNTIF(k1xpom,E2)&gt;1,RANK(E2, k1xpom, 0) + (COUNT(k1xpom) + 1 - RANK(E2, k1xpom, 0) - RANK(E2, k1xpom, 1))/2,RANK(E2, k1xpom, 0) + (COUNT(k1xpom) + 1 - RANK(E2, k1xpom, 0) - RANK(E2, k1xpom, 1)))</f>
        <v>5</v>
      </c>
      <c r="G2" s="16">
        <v>1</v>
      </c>
      <c r="H2" s="14">
        <f ca="1">COUNTIF(k2body,"&lt;"&amp;G2)*ROWS(k2body)</f>
        <v>1080</v>
      </c>
      <c r="I2" s="15">
        <f ca="1">IF(COUNTIF(k2xpom,H2)&gt;1,RANK(H2, k2xpom, 0) + (COUNT(k2xpom) + 1 - RANK(H2, k2xpom, 0) - RANK(H2, k2xpom, 1))/2,RANK(H2, k2xpom, 0) + (COUNT(k2xpom) + 1 - RANK(H2, k2xpom, 0) - RANK(H2, k2xpom, 1)))</f>
        <v>10</v>
      </c>
      <c r="J2" s="16">
        <v>2</v>
      </c>
      <c r="K2" s="14">
        <f ca="1">COUNTIF(k3body,"&lt;"&amp;J2)*ROWS(k3body)</f>
        <v>1320</v>
      </c>
      <c r="L2" s="15">
        <f ca="1">IF(COUNTIF(k3xpom,K2)&gt;1,RANK(K2, k3xpom, 0) + (COUNT(k3xpom) + 1 - RANK(K2, k3xpom, 0) - RANK(K2, k3xpom, 1))/2,RANK(K2, k3xpom, 0) + (COUNT(k3xpom) + 1 - RANK(K2, k3xpom, 0) - RANK(K2, k3xpom, 1)))</f>
        <v>4.5</v>
      </c>
      <c r="M2" s="16">
        <v>1</v>
      </c>
      <c r="N2" s="14">
        <f ca="1">COUNTIF(k4body,"&lt;"&amp;M2)*ROWS(k4body)</f>
        <v>1000</v>
      </c>
      <c r="O2" s="15">
        <f ca="1">IF(COUNTIF(k4xpom,N2)&gt;1,RANK(N2, k4xpom, 0) + (COUNT(k4xpom) + 1 - RANK(N2, k4xpom, 0) - RANK(N2, k4xpom, 1))/2,RANK(N2, k4xpom, 0) + (COUNT(k4xpom) + 1 - RANK(N2, k4xpom, 0) - RANK(N2, k4xpom, 1)))</f>
        <v>11</v>
      </c>
      <c r="P2" s="16">
        <v>1</v>
      </c>
      <c r="Q2" s="14">
        <f ca="1">COUNTIF(k5body,"&lt;"&amp;P2)*ROWS(k5body)</f>
        <v>840</v>
      </c>
      <c r="R2" s="15">
        <f ca="1">IF(COUNTIF(k5xpom,Q2)&gt;1,RANK(Q2, k5xpom, 0) + (COUNT(k5xpom) + 1 - RANK(Q2, k5xpom, 0) - RANK(Q2, k5xpom, 1))/2,RANK(Q2, k5xpom, 0) + (COUNT(k5xpom) + 1 - RANK(Q2, k5xpom, 0) - RANK(Q2, k5xpom, 1)))</f>
        <v>14.5</v>
      </c>
      <c r="S2" s="8">
        <f>SUM(D2,G2,J2,M2,P2)</f>
        <v>6</v>
      </c>
      <c r="T2" s="6">
        <f ca="1">SUM(F2,I2,L2,O2,R2)</f>
        <v>45</v>
      </c>
      <c r="U2" s="6">
        <f t="shared" ref="U2:U41" ca="1" si="0">(COUNTIF(kSucetUmiestneni,"&gt;"&amp;T2)*ROWS(kSucetUmiestneni)+COUNTIF(kSucetRyb,"&lt;"&amp;S2))*ROWS(kSucetUmiestneni) + COUNTIF(kSucetRyb,"&lt;"&amp;S2)</f>
        <v>63835</v>
      </c>
      <c r="V2" s="2">
        <f t="shared" ref="V2:V42" ca="1" si="1">IF(COUNTIF(kSucetUmiestneniXpom,U2)&gt;1,RANK(U2,kSucetUmiestneniXpom, 0) + (COUNT(kSucetUmiestneniXpom) + 1 - RANK(U2, kSucetUmiestneniXpom, 0) - RANK(U2, kSucetUmiestneniXpom, 1))/2,RANK(U2, kSucetUmiestneniXpom, 0) + (COUNT(kSucetUmiestneniXpom) + 1 - RANK(U2, kSucetUmiestneniXpom, 0) - RANK(U2, kSucetUmiestneniXpom, 1)))</f>
        <v>1</v>
      </c>
    </row>
    <row r="3" spans="1:22" ht="23.25" x14ac:dyDescent="0.35">
      <c r="A3" s="18" t="s">
        <v>47</v>
      </c>
      <c r="B3" s="21" t="s">
        <v>93</v>
      </c>
      <c r="C3" s="19" t="s">
        <v>112</v>
      </c>
      <c r="D3" s="17">
        <v>1</v>
      </c>
      <c r="E3" s="14">
        <f ca="1">COUNTIF(k1body,"&lt;"&amp;D3)*ROWS(k1body)</f>
        <v>1240</v>
      </c>
      <c r="F3" s="15">
        <f ca="1">IF(COUNTIF(k1xpom,E3)&gt;1,RANK(E3, k1xpom, 0) + (COUNT(k1xpom) + 1 - RANK(E3, k1xpom, 0) - RANK(E3, k1xpom, 1))/2,RANK(E3, k1xpom, 0) + (COUNT(k1xpom) + 1 - RANK(E3, k1xpom, 0) - RANK(E3, k1xpom, 1)))</f>
        <v>5</v>
      </c>
      <c r="G3" s="17">
        <v>0</v>
      </c>
      <c r="H3" s="14">
        <f ca="1">COUNTIF(k2body,"&lt;"&amp;G3)*ROWS(k2body)</f>
        <v>0</v>
      </c>
      <c r="I3" s="15">
        <f ca="1">IF(COUNTIF(k2xpom,H3)&gt;1,RANK(H3, k2xpom, 0) + (COUNT(k2xpom) + 1 - RANK(H3, k2xpom, 0) - RANK(H3, k2xpom, 1))/2,RANK(H3, k2xpom, 0) + (COUNT(k2xpom) + 1 - RANK(H3, k2xpom, 0) - RANK(H3, k2xpom, 1)))</f>
        <v>27</v>
      </c>
      <c r="J3" s="17">
        <v>2</v>
      </c>
      <c r="K3" s="14">
        <f ca="1">COUNTIF(k3body,"&lt;"&amp;J3)*ROWS(k3body)</f>
        <v>1320</v>
      </c>
      <c r="L3" s="15">
        <f ca="1">IF(COUNTIF(k3xpom,K3)&gt;1,RANK(K3, k3xpom, 0) + (COUNT(k3xpom) + 1 - RANK(K3, k3xpom, 0) - RANK(K3, k3xpom, 1))/2,RANK(K3, k3xpom, 0) + (COUNT(k3xpom) + 1 - RANK(K3, k3xpom, 0) - RANK(K3, k3xpom, 1)))</f>
        <v>4.5</v>
      </c>
      <c r="M3" s="17">
        <v>2</v>
      </c>
      <c r="N3" s="14">
        <f ca="1">COUNTIF(k4body,"&lt;"&amp;M3)*ROWS(k4body)</f>
        <v>1360</v>
      </c>
      <c r="O3" s="15">
        <f ca="1">IF(COUNTIF(k4xpom,N3)&gt;1,RANK(N3, k4xpom, 0) + (COUNT(k4xpom) + 1 - RANK(N3, k4xpom, 0) - RANK(N3, k4xpom, 1))/2,RANK(N3, k4xpom, 0) + (COUNT(k4xpom) + 1 - RANK(N3, k4xpom, 0) - RANK(N3, k4xpom, 1)))</f>
        <v>5</v>
      </c>
      <c r="P3" s="17">
        <v>2</v>
      </c>
      <c r="Q3" s="14">
        <f ca="1">COUNTIF(k5body,"&lt;"&amp;P3)*ROWS(k5body)</f>
        <v>1240</v>
      </c>
      <c r="R3" s="15">
        <f ca="1">IF(COUNTIF(k5xpom,Q3)&gt;1,RANK(Q3, k5xpom, 0) + (COUNT(k5xpom) + 1 - RANK(Q3, k5xpom, 0) - RANK(Q3, k5xpom, 1))/2,RANK(Q3, k5xpom, 0) + (COUNT(k5xpom) + 1 - RANK(Q3, k5xpom, 0) - RANK(Q3, k5xpom, 1)))</f>
        <v>7</v>
      </c>
      <c r="S3" s="9">
        <f>SUM(D3,G3,J3,M3,P3)</f>
        <v>7</v>
      </c>
      <c r="T3" s="7">
        <f ca="1">SUM(F3,I3,L3,O3,R3)</f>
        <v>48.5</v>
      </c>
      <c r="U3" s="6">
        <f t="shared" ca="1" si="0"/>
        <v>62276</v>
      </c>
      <c r="V3" s="2">
        <f t="shared" ca="1" si="1"/>
        <v>2</v>
      </c>
    </row>
    <row r="4" spans="1:22" ht="23.25" x14ac:dyDescent="0.35">
      <c r="A4" s="18" t="s">
        <v>20</v>
      </c>
      <c r="B4" s="23" t="s">
        <v>70</v>
      </c>
      <c r="C4" s="19" t="s">
        <v>29</v>
      </c>
      <c r="D4" s="17">
        <v>1</v>
      </c>
      <c r="E4" s="14">
        <f ca="1">COUNTIF(k1body,"&lt;"&amp;D4)*ROWS(k1body)</f>
        <v>1240</v>
      </c>
      <c r="F4" s="15">
        <f ca="1">IF(COUNTIF(k1xpom,E4)&gt;1,RANK(E4, k1xpom, 0) + (COUNT(k1xpom) + 1 - RANK(E4, k1xpom, 0) - RANK(E4, k1xpom, 1))/2,RANK(E4, k1xpom, 0) + (COUNT(k1xpom) + 1 - RANK(E4, k1xpom, 0) - RANK(E4, k1xpom, 1)))</f>
        <v>5</v>
      </c>
      <c r="G4" s="17">
        <v>0</v>
      </c>
      <c r="H4" s="14">
        <f ca="1">COUNTIF(k2body,"&lt;"&amp;G4)*ROWS(k2body)</f>
        <v>0</v>
      </c>
      <c r="I4" s="15">
        <f ca="1">IF(COUNTIF(k2xpom,H4)&gt;1,RANK(H4, k2xpom, 0) + (COUNT(k2xpom) + 1 - RANK(H4, k2xpom, 0) - RANK(H4, k2xpom, 1))/2,RANK(H4, k2xpom, 0) + (COUNT(k2xpom) + 1 - RANK(H4, k2xpom, 0) - RANK(H4, k2xpom, 1)))</f>
        <v>27</v>
      </c>
      <c r="J4" s="17">
        <v>1</v>
      </c>
      <c r="K4" s="14">
        <f ca="1">COUNTIF(k3body,"&lt;"&amp;J4)*ROWS(k3body)</f>
        <v>880</v>
      </c>
      <c r="L4" s="15">
        <f ca="1">IF(COUNTIF(k3xpom,K4)&gt;1,RANK(K4, k3xpom, 0) + (COUNT(k3xpom) + 1 - RANK(K4, k3xpom, 0) - RANK(K4, k3xpom, 1))/2,RANK(K4, k3xpom, 0) + (COUNT(k3xpom) + 1 - RANK(K4, k3xpom, 0) - RANK(K4, k3xpom, 1)))</f>
        <v>13</v>
      </c>
      <c r="M4" s="17">
        <v>3</v>
      </c>
      <c r="N4" s="14">
        <f ca="1">COUNTIF(k4body,"&lt;"&amp;M4)*ROWS(k4body)</f>
        <v>1480</v>
      </c>
      <c r="O4" s="15">
        <f ca="1">IF(COUNTIF(k4xpom,N4)&gt;1,RANK(N4, k4xpom, 0) + (COUNT(k4xpom) + 1 - RANK(N4, k4xpom, 0) - RANK(N4, k4xpom, 1))/2,RANK(N4, k4xpom, 0) + (COUNT(k4xpom) + 1 - RANK(N4, k4xpom, 0) - RANK(N4, k4xpom, 1)))</f>
        <v>3</v>
      </c>
      <c r="P4" s="17">
        <v>2</v>
      </c>
      <c r="Q4" s="14">
        <f ca="1">COUNTIF(k5body,"&lt;"&amp;P4)*ROWS(k5body)</f>
        <v>1240</v>
      </c>
      <c r="R4" s="15">
        <f ca="1">IF(COUNTIF(k5xpom,Q4)&gt;1,RANK(Q4, k5xpom, 0) + (COUNT(k5xpom) + 1 - RANK(Q4, k5xpom, 0) - RANK(Q4, k5xpom, 1))/2,RANK(Q4, k5xpom, 0) + (COUNT(k5xpom) + 1 - RANK(Q4, k5xpom, 0) - RANK(Q4, k5xpom, 1)))</f>
        <v>7</v>
      </c>
      <c r="S4" s="9">
        <f>SUM(D4,G4,J4,M4,P4)</f>
        <v>7</v>
      </c>
      <c r="T4" s="7">
        <f ca="1">SUM(F4,I4,L4,O4,R4)</f>
        <v>55</v>
      </c>
      <c r="U4" s="6">
        <f t="shared" ca="1" si="0"/>
        <v>60676</v>
      </c>
      <c r="V4" s="2">
        <f t="shared" ca="1" si="1"/>
        <v>3</v>
      </c>
    </row>
    <row r="5" spans="1:22" ht="23.25" x14ac:dyDescent="0.35">
      <c r="A5" s="18" t="s">
        <v>35</v>
      </c>
      <c r="B5" s="21" t="s">
        <v>84</v>
      </c>
      <c r="C5" s="19" t="s">
        <v>44</v>
      </c>
      <c r="D5" s="17">
        <v>0</v>
      </c>
      <c r="E5" s="14">
        <f ca="1">COUNTIF(k1body,"&lt;"&amp;D5)*ROWS(k1body)</f>
        <v>0</v>
      </c>
      <c r="F5" s="15">
        <f ca="1">IF(COUNTIF(k1xpom,E5)&gt;1,RANK(E5, k1xpom, 0) + (COUNT(k1xpom) + 1 - RANK(E5, k1xpom, 0) - RANK(E5, k1xpom, 1))/2,RANK(E5, k1xpom, 0) + (COUNT(k1xpom) + 1 - RANK(E5, k1xpom, 0) - RANK(E5, k1xpom, 1)))</f>
        <v>25</v>
      </c>
      <c r="G5" s="17">
        <v>3</v>
      </c>
      <c r="H5" s="14">
        <f ca="1">COUNTIF(k2body,"&lt;"&amp;G5)*ROWS(k2body)</f>
        <v>1520</v>
      </c>
      <c r="I5" s="15">
        <f ca="1">IF(COUNTIF(k2xpom,H5)&gt;1,RANK(H5, k2xpom, 0) + (COUNT(k2xpom) + 1 - RANK(H5, k2xpom, 0) - RANK(H5, k2xpom, 1))/2,RANK(H5, k2xpom, 0) + (COUNT(k2xpom) + 1 - RANK(H5, k2xpom, 0) - RANK(H5, k2xpom, 1)))</f>
        <v>1.5</v>
      </c>
      <c r="J5" s="17">
        <v>0</v>
      </c>
      <c r="K5" s="14">
        <f ca="1">COUNTIF(k3body,"&lt;"&amp;J5)*ROWS(k3body)</f>
        <v>0</v>
      </c>
      <c r="L5" s="15">
        <f ca="1">IF(COUNTIF(k3xpom,K5)&gt;1,RANK(K5, k3xpom, 0) + (COUNT(k3xpom) + 1 - RANK(K5, k3xpom, 0) - RANK(K5, k3xpom, 1))/2,RANK(K5, k3xpom, 0) + (COUNT(k3xpom) + 1 - RANK(K5, k3xpom, 0) - RANK(K5, k3xpom, 1)))</f>
        <v>29.5</v>
      </c>
      <c r="M5" s="17">
        <v>2</v>
      </c>
      <c r="N5" s="14">
        <f ca="1">COUNTIF(k4body,"&lt;"&amp;M5)*ROWS(k4body)</f>
        <v>1360</v>
      </c>
      <c r="O5" s="15">
        <f ca="1">IF(COUNTIF(k4xpom,N5)&gt;1,RANK(N5, k4xpom, 0) + (COUNT(k4xpom) + 1 - RANK(N5, k4xpom, 0) - RANK(N5, k4xpom, 1))/2,RANK(N5, k4xpom, 0) + (COUNT(k4xpom) + 1 - RANK(N5, k4xpom, 0) - RANK(N5, k4xpom, 1)))</f>
        <v>5</v>
      </c>
      <c r="P5" s="17">
        <v>4</v>
      </c>
      <c r="Q5" s="14">
        <f ca="1">COUNTIF(k5body,"&lt;"&amp;P5)*ROWS(k5body)</f>
        <v>1560</v>
      </c>
      <c r="R5" s="15">
        <f ca="1">IF(COUNTIF(k5xpom,Q5)&gt;1,RANK(Q5, k5xpom, 0) + (COUNT(k5xpom) + 1 - RANK(Q5, k5xpom, 0) - RANK(Q5, k5xpom, 1))/2,RANK(Q5, k5xpom, 0) + (COUNT(k5xpom) + 1 - RANK(Q5, k5xpom, 0) - RANK(Q5, k5xpom, 1)))</f>
        <v>1</v>
      </c>
      <c r="S5" s="9">
        <f>SUM(D5,G5,J5,M5,P5)</f>
        <v>9</v>
      </c>
      <c r="T5" s="7">
        <f ca="1">SUM(F5,I5,L5,O5,R5)</f>
        <v>62</v>
      </c>
      <c r="U5" s="6">
        <f t="shared" ca="1" si="0"/>
        <v>59199</v>
      </c>
      <c r="V5" s="2">
        <f t="shared" ca="1" si="1"/>
        <v>4</v>
      </c>
    </row>
    <row r="6" spans="1:22" ht="23.25" x14ac:dyDescent="0.35">
      <c r="A6" s="18" t="s">
        <v>26</v>
      </c>
      <c r="B6" s="21" t="s">
        <v>76</v>
      </c>
      <c r="C6" s="19" t="s">
        <v>35</v>
      </c>
      <c r="D6" s="17">
        <v>1</v>
      </c>
      <c r="E6" s="14">
        <f ca="1">COUNTIF(k1body,"&lt;"&amp;D6)*ROWS(k1body)</f>
        <v>1240</v>
      </c>
      <c r="F6" s="15">
        <f ca="1">IF(COUNTIF(k1xpom,E6)&gt;1,RANK(E6, k1xpom, 0) + (COUNT(k1xpom) + 1 - RANK(E6, k1xpom, 0) - RANK(E6, k1xpom, 1))/2,RANK(E6, k1xpom, 0) + (COUNT(k1xpom) + 1 - RANK(E6, k1xpom, 0) - RANK(E6, k1xpom, 1)))</f>
        <v>5</v>
      </c>
      <c r="G6" s="17">
        <v>2</v>
      </c>
      <c r="H6" s="14">
        <f ca="1">COUNTIF(k2body,"&lt;"&amp;G6)*ROWS(k2body)</f>
        <v>1360</v>
      </c>
      <c r="I6" s="15">
        <f ca="1">IF(COUNTIF(k2xpom,H6)&gt;1,RANK(H6, k2xpom, 0) + (COUNT(k2xpom) + 1 - RANK(H6, k2xpom, 0) - RANK(H6, k2xpom, 1))/2,RANK(H6, k2xpom, 0) + (COUNT(k2xpom) + 1 - RANK(H6, k2xpom, 0) - RANK(H6, k2xpom, 1)))</f>
        <v>4.5</v>
      </c>
      <c r="J6" s="17">
        <v>1</v>
      </c>
      <c r="K6" s="14">
        <f ca="1">COUNTIF(k3body,"&lt;"&amp;J6)*ROWS(k3body)</f>
        <v>880</v>
      </c>
      <c r="L6" s="15">
        <f ca="1">IF(COUNTIF(k3xpom,K6)&gt;1,RANK(K6, k3xpom, 0) + (COUNT(k3xpom) + 1 - RANK(K6, k3xpom, 0) - RANK(K6, k3xpom, 1))/2,RANK(K6, k3xpom, 0) + (COUNT(k3xpom) + 1 - RANK(K6, k3xpom, 0) - RANK(K6, k3xpom, 1)))</f>
        <v>13</v>
      </c>
      <c r="M6" s="17">
        <v>0</v>
      </c>
      <c r="N6" s="14">
        <f ca="1">COUNTIF(k4body,"&lt;"&amp;M6)*ROWS(k4body)</f>
        <v>0</v>
      </c>
      <c r="O6" s="15">
        <f ca="1">IF(COUNTIF(k4xpom,N6)&gt;1,RANK(N6, k4xpom, 0) + (COUNT(k4xpom) + 1 - RANK(N6, k4xpom, 0) - RANK(N6, k4xpom, 1))/2,RANK(N6, k4xpom, 0) + (COUNT(k4xpom) + 1 - RANK(N6, k4xpom, 0) - RANK(N6, k4xpom, 1)))</f>
        <v>28</v>
      </c>
      <c r="P6" s="17">
        <v>1</v>
      </c>
      <c r="Q6" s="14">
        <f ca="1">COUNTIF(k5body,"&lt;"&amp;P6)*ROWS(k5body)</f>
        <v>840</v>
      </c>
      <c r="R6" s="15">
        <f ca="1">IF(COUNTIF(k5xpom,Q6)&gt;1,RANK(Q6, k5xpom, 0) + (COUNT(k5xpom) + 1 - RANK(Q6, k5xpom, 0) - RANK(Q6, k5xpom, 1))/2,RANK(Q6, k5xpom, 0) + (COUNT(k5xpom) + 1 - RANK(Q6, k5xpom, 0) - RANK(Q6, k5xpom, 1)))</f>
        <v>14.5</v>
      </c>
      <c r="S6" s="9">
        <f>SUM(D6,G6,J6,M6,P6)</f>
        <v>5</v>
      </c>
      <c r="T6" s="7">
        <f ca="1">SUM(F6,I6,L6,O6,R6)</f>
        <v>65</v>
      </c>
      <c r="U6" s="6">
        <f t="shared" ca="1" si="0"/>
        <v>57230</v>
      </c>
      <c r="V6" s="2">
        <f t="shared" ca="1" si="1"/>
        <v>5</v>
      </c>
    </row>
    <row r="7" spans="1:22" ht="23.25" x14ac:dyDescent="0.35">
      <c r="A7" s="18" t="s">
        <v>39</v>
      </c>
      <c r="B7" s="21" t="s">
        <v>86</v>
      </c>
      <c r="C7" s="19" t="s">
        <v>48</v>
      </c>
      <c r="D7" s="17">
        <v>0</v>
      </c>
      <c r="E7" s="14">
        <f ca="1">COUNTIF(k1body,"&lt;"&amp;D7)*ROWS(k1body)</f>
        <v>0</v>
      </c>
      <c r="F7" s="15">
        <f ca="1">IF(COUNTIF(k1xpom,E7)&gt;1,RANK(E7, k1xpom, 0) + (COUNT(k1xpom) + 1 - RANK(E7, k1xpom, 0) - RANK(E7, k1xpom, 1))/2,RANK(E7, k1xpom, 0) + (COUNT(k1xpom) + 1 - RANK(E7, k1xpom, 0) - RANK(E7, k1xpom, 1)))</f>
        <v>25</v>
      </c>
      <c r="G7" s="17">
        <v>2</v>
      </c>
      <c r="H7" s="14">
        <f ca="1">COUNTIF(k2body,"&lt;"&amp;G7)*ROWS(k2body)</f>
        <v>1360</v>
      </c>
      <c r="I7" s="15">
        <f ca="1">IF(COUNTIF(k2xpom,H7)&gt;1,RANK(H7, k2xpom, 0) + (COUNT(k2xpom) + 1 - RANK(H7, k2xpom, 0) - RANK(H7, k2xpom, 1))/2,RANK(H7, k2xpom, 0) + (COUNT(k2xpom) + 1 - RANK(H7, k2xpom, 0) - RANK(H7, k2xpom, 1)))</f>
        <v>4.5</v>
      </c>
      <c r="J7" s="17">
        <v>1</v>
      </c>
      <c r="K7" s="14">
        <f ca="1">COUNTIF(k3body,"&lt;"&amp;J7)*ROWS(k3body)</f>
        <v>880</v>
      </c>
      <c r="L7" s="15">
        <f ca="1">IF(COUNTIF(k3xpom,K7)&gt;1,RANK(K7, k3xpom, 0) + (COUNT(k3xpom) + 1 - RANK(K7, k3xpom, 0) - RANK(K7, k3xpom, 1))/2,RANK(K7, k3xpom, 0) + (COUNT(k3xpom) + 1 - RANK(K7, k3xpom, 0) - RANK(K7, k3xpom, 1)))</f>
        <v>13</v>
      </c>
      <c r="M7" s="17">
        <v>1</v>
      </c>
      <c r="N7" s="14">
        <f ca="1">COUNTIF(k4body,"&lt;"&amp;M7)*ROWS(k4body)</f>
        <v>1000</v>
      </c>
      <c r="O7" s="15">
        <f ca="1">IF(COUNTIF(k4xpom,N7)&gt;1,RANK(N7, k4xpom, 0) + (COUNT(k4xpom) + 1 - RANK(N7, k4xpom, 0) - RANK(N7, k4xpom, 1))/2,RANK(N7, k4xpom, 0) + (COUNT(k4xpom) + 1 - RANK(N7, k4xpom, 0) - RANK(N7, k4xpom, 1)))</f>
        <v>11</v>
      </c>
      <c r="P7" s="17">
        <v>1</v>
      </c>
      <c r="Q7" s="14">
        <f ca="1">COUNTIF(k5body,"&lt;"&amp;P7)*ROWS(k5body)</f>
        <v>840</v>
      </c>
      <c r="R7" s="15">
        <f ca="1">IF(COUNTIF(k5xpom,Q7)&gt;1,RANK(Q7, k5xpom, 0) + (COUNT(k5xpom) + 1 - RANK(Q7, k5xpom, 0) - RANK(Q7, k5xpom, 1))/2,RANK(Q7, k5xpom, 0) + (COUNT(k5xpom) + 1 - RANK(Q7, k5xpom, 0) - RANK(Q7, k5xpom, 1)))</f>
        <v>14.5</v>
      </c>
      <c r="S7" s="9">
        <f>SUM(D7,G7,J7,M7,P7)</f>
        <v>5</v>
      </c>
      <c r="T7" s="7">
        <f ca="1">SUM(F7,I7,L7,O7,R7)</f>
        <v>68</v>
      </c>
      <c r="U7" s="6">
        <f t="shared" ca="1" si="0"/>
        <v>55630</v>
      </c>
      <c r="V7" s="2">
        <f t="shared" ca="1" si="1"/>
        <v>6</v>
      </c>
    </row>
    <row r="8" spans="1:22" ht="23.25" x14ac:dyDescent="0.35">
      <c r="A8" s="18" t="s">
        <v>18</v>
      </c>
      <c r="B8" s="21" t="s">
        <v>68</v>
      </c>
      <c r="C8" s="19" t="s">
        <v>27</v>
      </c>
      <c r="D8" s="17">
        <v>0</v>
      </c>
      <c r="E8" s="14">
        <f ca="1">COUNTIF(k1body,"&lt;"&amp;D8)*ROWS(k1body)</f>
        <v>0</v>
      </c>
      <c r="F8" s="15">
        <f ca="1">IF(COUNTIF(k1xpom,E8)&gt;1,RANK(E8, k1xpom, 0) + (COUNT(k1xpom) + 1 - RANK(E8, k1xpom, 0) - RANK(E8, k1xpom, 1))/2,RANK(E8, k1xpom, 0) + (COUNT(k1xpom) + 1 - RANK(E8, k1xpom, 0) - RANK(E8, k1xpom, 1)))</f>
        <v>25</v>
      </c>
      <c r="G8" s="17">
        <v>1</v>
      </c>
      <c r="H8" s="14">
        <f ca="1">COUNTIF(k2body,"&lt;"&amp;G8)*ROWS(k2body)</f>
        <v>1080</v>
      </c>
      <c r="I8" s="15">
        <f ca="1">IF(COUNTIF(k2xpom,H8)&gt;1,RANK(H8, k2xpom, 0) + (COUNT(k2xpom) + 1 - RANK(H8, k2xpom, 0) - RANK(H8, k2xpom, 1))/2,RANK(H8, k2xpom, 0) + (COUNT(k2xpom) + 1 - RANK(H8, k2xpom, 0) - RANK(H8, k2xpom, 1)))</f>
        <v>10</v>
      </c>
      <c r="J8" s="17">
        <v>0</v>
      </c>
      <c r="K8" s="14">
        <f ca="1">COUNTIF(k3body,"&lt;"&amp;J8)*ROWS(k3body)</f>
        <v>0</v>
      </c>
      <c r="L8" s="15">
        <f ca="1">IF(COUNTIF(k3xpom,K8)&gt;1,RANK(K8, k3xpom, 0) + (COUNT(k3xpom) + 1 - RANK(K8, k3xpom, 0) - RANK(K8, k3xpom, 1))/2,RANK(K8, k3xpom, 0) + (COUNT(k3xpom) + 1 - RANK(K8, k3xpom, 0) - RANK(K8, k3xpom, 1)))</f>
        <v>29.5</v>
      </c>
      <c r="M8" s="17">
        <v>4</v>
      </c>
      <c r="N8" s="14">
        <f ca="1">COUNTIF(k4body,"&lt;"&amp;M8)*ROWS(k4body)</f>
        <v>1520</v>
      </c>
      <c r="O8" s="15">
        <f ca="1">IF(COUNTIF(k4xpom,N8)&gt;1,RANK(N8, k4xpom, 0) + (COUNT(k4xpom) + 1 - RANK(N8, k4xpom, 0) - RANK(N8, k4xpom, 1))/2,RANK(N8, k4xpom, 0) + (COUNT(k4xpom) + 1 - RANK(N8, k4xpom, 0) - RANK(N8, k4xpom, 1)))</f>
        <v>1.5</v>
      </c>
      <c r="P8" s="17">
        <v>2</v>
      </c>
      <c r="Q8" s="14">
        <f ca="1">COUNTIF(k5body,"&lt;"&amp;P8)*ROWS(k5body)</f>
        <v>1240</v>
      </c>
      <c r="R8" s="15">
        <f ca="1">IF(COUNTIF(k5xpom,Q8)&gt;1,RANK(Q8, k5xpom, 0) + (COUNT(k5xpom) + 1 - RANK(Q8, k5xpom, 0) - RANK(Q8, k5xpom, 1))/2,RANK(Q8, k5xpom, 0) + (COUNT(k5xpom) + 1 - RANK(Q8, k5xpom, 0) - RANK(Q8, k5xpom, 1)))</f>
        <v>7</v>
      </c>
      <c r="S8" s="9">
        <f>SUM(D8,G8,J8,M8,P8)</f>
        <v>7</v>
      </c>
      <c r="T8" s="7">
        <f ca="1">SUM(F8,I8,L8,O8,R8)</f>
        <v>73</v>
      </c>
      <c r="U8" s="6">
        <f t="shared" ca="1" si="0"/>
        <v>54276</v>
      </c>
      <c r="V8" s="2">
        <f t="shared" ca="1" si="1"/>
        <v>7</v>
      </c>
    </row>
    <row r="9" spans="1:22" ht="23.25" x14ac:dyDescent="0.35">
      <c r="A9" s="18" t="s">
        <v>24</v>
      </c>
      <c r="B9" s="21" t="s">
        <v>74</v>
      </c>
      <c r="C9" s="19" t="s">
        <v>33</v>
      </c>
      <c r="D9" s="17">
        <v>0</v>
      </c>
      <c r="E9" s="14">
        <f ca="1">COUNTIF(k1body,"&lt;"&amp;D9)*ROWS(k1body)</f>
        <v>0</v>
      </c>
      <c r="F9" s="15">
        <f ca="1">IF(COUNTIF(k1xpom,E9)&gt;1,RANK(E9, k1xpom, 0) + (COUNT(k1xpom) + 1 - RANK(E9, k1xpom, 0) - RANK(E9, k1xpom, 1))/2,RANK(E9, k1xpom, 0) + (COUNT(k1xpom) + 1 - RANK(E9, k1xpom, 0) - RANK(E9, k1xpom, 1)))</f>
        <v>25</v>
      </c>
      <c r="G9" s="17">
        <v>2</v>
      </c>
      <c r="H9" s="14">
        <f ca="1">COUNTIF(k2body,"&lt;"&amp;G9)*ROWS(k2body)</f>
        <v>1360</v>
      </c>
      <c r="I9" s="15">
        <f ca="1">IF(COUNTIF(k2xpom,H9)&gt;1,RANK(H9, k2xpom, 0) + (COUNT(k2xpom) + 1 - RANK(H9, k2xpom, 0) - RANK(H9, k2xpom, 1))/2,RANK(H9, k2xpom, 0) + (COUNT(k2xpom) + 1 - RANK(H9, k2xpom, 0) - RANK(H9, k2xpom, 1)))</f>
        <v>4.5</v>
      </c>
      <c r="J9" s="17">
        <v>1</v>
      </c>
      <c r="K9" s="14">
        <f ca="1">COUNTIF(k3body,"&lt;"&amp;J9)*ROWS(k3body)</f>
        <v>880</v>
      </c>
      <c r="L9" s="15">
        <f ca="1">IF(COUNTIF(k3xpom,K9)&gt;1,RANK(K9, k3xpom, 0) + (COUNT(k3xpom) + 1 - RANK(K9, k3xpom, 0) - RANK(K9, k3xpom, 1))/2,RANK(K9, k3xpom, 0) + (COUNT(k3xpom) + 1 - RANK(K9, k3xpom, 0) - RANK(K9, k3xpom, 1)))</f>
        <v>13</v>
      </c>
      <c r="M9" s="17">
        <v>0</v>
      </c>
      <c r="N9" s="14">
        <f ca="1">COUNTIF(k4body,"&lt;"&amp;M9)*ROWS(k4body)</f>
        <v>0</v>
      </c>
      <c r="O9" s="15">
        <f ca="1">IF(COUNTIF(k4xpom,N9)&gt;1,RANK(N9, k4xpom, 0) + (COUNT(k4xpom) + 1 - RANK(N9, k4xpom, 0) - RANK(N9, k4xpom, 1))/2,RANK(N9, k4xpom, 0) + (COUNT(k4xpom) + 1 - RANK(N9, k4xpom, 0) - RANK(N9, k4xpom, 1)))</f>
        <v>28</v>
      </c>
      <c r="P9" s="17">
        <v>2</v>
      </c>
      <c r="Q9" s="14">
        <f ca="1">COUNTIF(k5body,"&lt;"&amp;P9)*ROWS(k5body)</f>
        <v>1240</v>
      </c>
      <c r="R9" s="15">
        <f ca="1">IF(COUNTIF(k5xpom,Q9)&gt;1,RANK(Q9, k5xpom, 0) + (COUNT(k5xpom) + 1 - RANK(Q9, k5xpom, 0) - RANK(Q9, k5xpom, 1))/2,RANK(Q9, k5xpom, 0) + (COUNT(k5xpom) + 1 - RANK(Q9, k5xpom, 0) - RANK(Q9, k5xpom, 1)))</f>
        <v>7</v>
      </c>
      <c r="S9" s="9">
        <f>SUM(D9,G9,J9,M9,P9)</f>
        <v>5</v>
      </c>
      <c r="T9" s="7">
        <f ca="1">SUM(F9,I9,L9,O9,R9)</f>
        <v>77.5</v>
      </c>
      <c r="U9" s="6">
        <f t="shared" ca="1" si="0"/>
        <v>52430</v>
      </c>
      <c r="V9" s="2">
        <f t="shared" ca="1" si="1"/>
        <v>8</v>
      </c>
    </row>
    <row r="10" spans="1:22" ht="23.25" x14ac:dyDescent="0.35">
      <c r="A10" s="18" t="s">
        <v>115</v>
      </c>
      <c r="B10" s="21" t="s">
        <v>105</v>
      </c>
      <c r="C10" s="19" t="s">
        <v>18</v>
      </c>
      <c r="D10" s="17">
        <v>0</v>
      </c>
      <c r="E10" s="14">
        <f ca="1">COUNTIF(k1body,"&lt;"&amp;D10)*ROWS(k1body)</f>
        <v>0</v>
      </c>
      <c r="F10" s="15">
        <f ca="1">IF(COUNTIF(k1xpom,E10)&gt;1,RANK(E10, k1xpom, 0) + (COUNT(k1xpom) + 1 - RANK(E10, k1xpom, 0) - RANK(E10, k1xpom, 1))/2,RANK(E10, k1xpom, 0) + (COUNT(k1xpom) + 1 - RANK(E10, k1xpom, 0) - RANK(E10, k1xpom, 1)))</f>
        <v>25</v>
      </c>
      <c r="G10" s="17">
        <v>1</v>
      </c>
      <c r="H10" s="14">
        <f ca="1">COUNTIF(k2body,"&lt;"&amp;G10)*ROWS(k2body)</f>
        <v>1080</v>
      </c>
      <c r="I10" s="15">
        <f ca="1">IF(COUNTIF(k2xpom,H10)&gt;1,RANK(H10, k2xpom, 0) + (COUNT(k2xpom) + 1 - RANK(H10, k2xpom, 0) - RANK(H10, k2xpom, 1))/2,RANK(H10, k2xpom, 0) + (COUNT(k2xpom) + 1 - RANK(H10, k2xpom, 0) - RANK(H10, k2xpom, 1)))</f>
        <v>10</v>
      </c>
      <c r="J10" s="17">
        <v>2</v>
      </c>
      <c r="K10" s="14">
        <f ca="1">COUNTIF(k3body,"&lt;"&amp;J10)*ROWS(k3body)</f>
        <v>1320</v>
      </c>
      <c r="L10" s="15">
        <f ca="1">IF(COUNTIF(k3xpom,K10)&gt;1,RANK(K10, k3xpom, 0) + (COUNT(k3xpom) + 1 - RANK(K10, k3xpom, 0) - RANK(K10, k3xpom, 1))/2,RANK(K10, k3xpom, 0) + (COUNT(k3xpom) + 1 - RANK(K10, k3xpom, 0) - RANK(K10, k3xpom, 1)))</f>
        <v>4.5</v>
      </c>
      <c r="M10" s="17">
        <v>0</v>
      </c>
      <c r="N10" s="14">
        <f ca="1">COUNTIF(k4body,"&lt;"&amp;M10)*ROWS(k4body)</f>
        <v>0</v>
      </c>
      <c r="O10" s="15">
        <f ca="1">IF(COUNTIF(k4xpom,N10)&gt;1,RANK(N10, k4xpom, 0) + (COUNT(k4xpom) + 1 - RANK(N10, k4xpom, 0) - RANK(N10, k4xpom, 1))/2,RANK(N10, k4xpom, 0) + (COUNT(k4xpom) + 1 - RANK(N10, k4xpom, 0) - RANK(N10, k4xpom, 1)))</f>
        <v>28</v>
      </c>
      <c r="P10" s="17">
        <v>1</v>
      </c>
      <c r="Q10" s="14">
        <f ca="1">COUNTIF(k5body,"&lt;"&amp;P10)*ROWS(k5body)</f>
        <v>840</v>
      </c>
      <c r="R10" s="15">
        <f ca="1">IF(COUNTIF(k5xpom,Q10)&gt;1,RANK(Q10, k5xpom, 0) + (COUNT(k5xpom) + 1 - RANK(Q10, k5xpom, 0) - RANK(Q10, k5xpom, 1))/2,RANK(Q10, k5xpom, 0) + (COUNT(k5xpom) + 1 - RANK(Q10, k5xpom, 0) - RANK(Q10, k5xpom, 1)))</f>
        <v>14.5</v>
      </c>
      <c r="S10" s="9">
        <f>SUM(D10,G10,J10,M10,P10)</f>
        <v>4</v>
      </c>
      <c r="T10" s="7">
        <f ca="1">SUM(F10,I10,L10,O10,R10)</f>
        <v>82</v>
      </c>
      <c r="U10" s="6">
        <f t="shared" ca="1" si="0"/>
        <v>50584</v>
      </c>
      <c r="V10" s="2">
        <f t="shared" ca="1" si="1"/>
        <v>9</v>
      </c>
    </row>
    <row r="11" spans="1:22" ht="23.25" x14ac:dyDescent="0.35">
      <c r="A11" s="18" t="s">
        <v>118</v>
      </c>
      <c r="B11" s="21" t="s">
        <v>108</v>
      </c>
      <c r="C11" s="19" t="s">
        <v>21</v>
      </c>
      <c r="D11" s="17">
        <v>0</v>
      </c>
      <c r="E11" s="14">
        <f ca="1">COUNTIF(k1body,"&lt;"&amp;D11)*ROWS(k1body)</f>
        <v>0</v>
      </c>
      <c r="F11" s="15">
        <f ca="1">IF(COUNTIF(k1xpom,E11)&gt;1,RANK(E11, k1xpom, 0) + (COUNT(k1xpom) + 1 - RANK(E11, k1xpom, 0) - RANK(E11, k1xpom, 1))/2,RANK(E11, k1xpom, 0) + (COUNT(k1xpom) + 1 - RANK(E11, k1xpom, 0) - RANK(E11, k1xpom, 1)))</f>
        <v>25</v>
      </c>
      <c r="G11" s="17">
        <v>2</v>
      </c>
      <c r="H11" s="14">
        <f ca="1">COUNTIF(k2body,"&lt;"&amp;G11)*ROWS(k2body)</f>
        <v>1360</v>
      </c>
      <c r="I11" s="15">
        <f ca="1">IF(COUNTIF(k2xpom,H11)&gt;1,RANK(H11, k2xpom, 0) + (COUNT(k2xpom) + 1 - RANK(H11, k2xpom, 0) - RANK(H11, k2xpom, 1))/2,RANK(H11, k2xpom, 0) + (COUNT(k2xpom) + 1 - RANK(H11, k2xpom, 0) - RANK(H11, k2xpom, 1)))</f>
        <v>4.5</v>
      </c>
      <c r="J11" s="17">
        <v>1</v>
      </c>
      <c r="K11" s="14">
        <f ca="1">COUNTIF(k3body,"&lt;"&amp;J11)*ROWS(k3body)</f>
        <v>880</v>
      </c>
      <c r="L11" s="15">
        <f ca="1">IF(COUNTIF(k3xpom,K11)&gt;1,RANK(K11, k3xpom, 0) + (COUNT(k3xpom) + 1 - RANK(K11, k3xpom, 0) - RANK(K11, k3xpom, 1))/2,RANK(K11, k3xpom, 0) + (COUNT(k3xpom) + 1 - RANK(K11, k3xpom, 0) - RANK(K11, k3xpom, 1)))</f>
        <v>13</v>
      </c>
      <c r="M11" s="17">
        <v>0</v>
      </c>
      <c r="N11" s="14">
        <f ca="1">COUNTIF(k4body,"&lt;"&amp;M11)*ROWS(k4body)</f>
        <v>0</v>
      </c>
      <c r="O11" s="15">
        <f ca="1">IF(COUNTIF(k4xpom,N11)&gt;1,RANK(N11, k4xpom, 0) + (COUNT(k4xpom) + 1 - RANK(N11, k4xpom, 0) - RANK(N11, k4xpom, 1))/2,RANK(N11, k4xpom, 0) + (COUNT(k4xpom) + 1 - RANK(N11, k4xpom, 0) - RANK(N11, k4xpom, 1)))</f>
        <v>28</v>
      </c>
      <c r="P11" s="17">
        <v>1</v>
      </c>
      <c r="Q11" s="14">
        <f ca="1">COUNTIF(k5body,"&lt;"&amp;P11)*ROWS(k5body)</f>
        <v>840</v>
      </c>
      <c r="R11" s="15">
        <f ca="1">IF(COUNTIF(k5xpom,Q11)&gt;1,RANK(Q11, k5xpom, 0) + (COUNT(k5xpom) + 1 - RANK(Q11, k5xpom, 0) - RANK(Q11, k5xpom, 1))/2,RANK(Q11, k5xpom, 0) + (COUNT(k5xpom) + 1 - RANK(Q11, k5xpom, 0) - RANK(Q11, k5xpom, 1)))</f>
        <v>14.5</v>
      </c>
      <c r="S11" s="9">
        <f>SUM(D11,G11,J11,M11,P11)</f>
        <v>4</v>
      </c>
      <c r="T11" s="7">
        <f ca="1">SUM(F11,I11,L11,O11,R11)</f>
        <v>85</v>
      </c>
      <c r="U11" s="6">
        <f t="shared" ca="1" si="0"/>
        <v>48984</v>
      </c>
      <c r="V11" s="2">
        <f t="shared" ca="1" si="1"/>
        <v>10</v>
      </c>
    </row>
    <row r="12" spans="1:22" ht="23.25" x14ac:dyDescent="0.35">
      <c r="A12" s="18" t="s">
        <v>16</v>
      </c>
      <c r="B12" s="21" t="s">
        <v>121</v>
      </c>
      <c r="C12" s="19" t="s">
        <v>25</v>
      </c>
      <c r="D12" s="17">
        <v>0</v>
      </c>
      <c r="E12" s="14">
        <f ca="1">COUNTIF(k1body,"&lt;"&amp;D12)*ROWS(k1body)</f>
        <v>0</v>
      </c>
      <c r="F12" s="15">
        <f ca="1">IF(COUNTIF(k1xpom,E12)&gt;1,RANK(E12, k1xpom, 0) + (COUNT(k1xpom) + 1 - RANK(E12, k1xpom, 0) - RANK(E12, k1xpom, 1))/2,RANK(E12, k1xpom, 0) + (COUNT(k1xpom) + 1 - RANK(E12, k1xpom, 0) - RANK(E12, k1xpom, 1)))</f>
        <v>25</v>
      </c>
      <c r="G12" s="17">
        <v>0</v>
      </c>
      <c r="H12" s="14">
        <f ca="1">COUNTIF(k2body,"&lt;"&amp;G12)*ROWS(k2body)</f>
        <v>0</v>
      </c>
      <c r="I12" s="15">
        <f ca="1">IF(COUNTIF(k2xpom,H12)&gt;1,RANK(H12, k2xpom, 0) + (COUNT(k2xpom) + 1 - RANK(H12, k2xpom, 0) - RANK(H12, k2xpom, 1))/2,RANK(H12, k2xpom, 0) + (COUNT(k2xpom) + 1 - RANK(H12, k2xpom, 0) - RANK(H12, k2xpom, 1)))</f>
        <v>27</v>
      </c>
      <c r="J12" s="17">
        <v>0</v>
      </c>
      <c r="K12" s="14">
        <f ca="1">COUNTIF(k3body,"&lt;"&amp;J12)*ROWS(k3body)</f>
        <v>0</v>
      </c>
      <c r="L12" s="15">
        <f ca="1">IF(COUNTIF(k3xpom,K12)&gt;1,RANK(K12, k3xpom, 0) + (COUNT(k3xpom) + 1 - RANK(K12, k3xpom, 0) - RANK(K12, k3xpom, 1))/2,RANK(K12, k3xpom, 0) + (COUNT(k3xpom) + 1 - RANK(K12, k3xpom, 0) - RANK(K12, k3xpom, 1)))</f>
        <v>29.5</v>
      </c>
      <c r="M12" s="17">
        <v>2</v>
      </c>
      <c r="N12" s="14">
        <f ca="1">COUNTIF(k4body,"&lt;"&amp;M12)*ROWS(k4body)</f>
        <v>1360</v>
      </c>
      <c r="O12" s="15">
        <f ca="1">IF(COUNTIF(k4xpom,N12)&gt;1,RANK(N12, k4xpom, 0) + (COUNT(k4xpom) + 1 - RANK(N12, k4xpom, 0) - RANK(N12, k4xpom, 1))/2,RANK(N12, k4xpom, 0) + (COUNT(k4xpom) + 1 - RANK(N12, k4xpom, 0) - RANK(N12, k4xpom, 1)))</f>
        <v>5</v>
      </c>
      <c r="P12" s="17">
        <v>3</v>
      </c>
      <c r="Q12" s="14">
        <f ca="1">COUNTIF(k5body,"&lt;"&amp;P12)*ROWS(k5body)</f>
        <v>1440</v>
      </c>
      <c r="R12" s="15">
        <f ca="1">IF(COUNTIF(k5xpom,Q12)&gt;1,RANK(Q12, k5xpom, 0) + (COUNT(k5xpom) + 1 - RANK(Q12, k5xpom, 0) - RANK(Q12, k5xpom, 1))/2,RANK(Q12, k5xpom, 0) + (COUNT(k5xpom) + 1 - RANK(Q12, k5xpom, 0) - RANK(Q12, k5xpom, 1)))</f>
        <v>3</v>
      </c>
      <c r="S12" s="9">
        <f>SUM(D12,G12,J12,M12,P12)</f>
        <v>5</v>
      </c>
      <c r="T12" s="7">
        <f ca="1">SUM(F12,I12,L12,O12,R12)</f>
        <v>89.5</v>
      </c>
      <c r="U12" s="6">
        <f t="shared" ca="1" si="0"/>
        <v>47630</v>
      </c>
      <c r="V12" s="2">
        <f t="shared" ca="1" si="1"/>
        <v>11</v>
      </c>
    </row>
    <row r="13" spans="1:22" ht="23.25" x14ac:dyDescent="0.35">
      <c r="A13" s="18" t="s">
        <v>117</v>
      </c>
      <c r="B13" s="21" t="s">
        <v>107</v>
      </c>
      <c r="C13" s="19" t="s">
        <v>20</v>
      </c>
      <c r="D13" s="17">
        <v>0</v>
      </c>
      <c r="E13" s="14">
        <f ca="1">COUNTIF(k1body,"&lt;"&amp;D13)*ROWS(k1body)</f>
        <v>0</v>
      </c>
      <c r="F13" s="15">
        <f ca="1">IF(COUNTIF(k1xpom,E13)&gt;1,RANK(E13, k1xpom, 0) + (COUNT(k1xpom) + 1 - RANK(E13, k1xpom, 0) - RANK(E13, k1xpom, 1))/2,RANK(E13, k1xpom, 0) + (COUNT(k1xpom) + 1 - RANK(E13, k1xpom, 0) - RANK(E13, k1xpom, 1)))</f>
        <v>25</v>
      </c>
      <c r="G13" s="17">
        <v>1</v>
      </c>
      <c r="H13" s="14">
        <f ca="1">COUNTIF(k2body,"&lt;"&amp;G13)*ROWS(k2body)</f>
        <v>1080</v>
      </c>
      <c r="I13" s="15">
        <f ca="1">IF(COUNTIF(k2xpom,H13)&gt;1,RANK(H13, k2xpom, 0) + (COUNT(k2xpom) + 1 - RANK(H13, k2xpom, 0) - RANK(H13, k2xpom, 1))/2,RANK(H13, k2xpom, 0) + (COUNT(k2xpom) + 1 - RANK(H13, k2xpom, 0) - RANK(H13, k2xpom, 1)))</f>
        <v>10</v>
      </c>
      <c r="J13" s="17">
        <v>0</v>
      </c>
      <c r="K13" s="14">
        <f ca="1">COUNTIF(k3body,"&lt;"&amp;J13)*ROWS(k3body)</f>
        <v>0</v>
      </c>
      <c r="L13" s="15">
        <f ca="1">IF(COUNTIF(k3xpom,K13)&gt;1,RANK(K13, k3xpom, 0) + (COUNT(k3xpom) + 1 - RANK(K13, k3xpom, 0) - RANK(K13, k3xpom, 1))/2,RANK(K13, k3xpom, 0) + (COUNT(k3xpom) + 1 - RANK(K13, k3xpom, 0) - RANK(K13, k3xpom, 1)))</f>
        <v>29.5</v>
      </c>
      <c r="M13" s="17">
        <v>1</v>
      </c>
      <c r="N13" s="14">
        <f ca="1">COUNTIF(k4body,"&lt;"&amp;M13)*ROWS(k4body)</f>
        <v>1000</v>
      </c>
      <c r="O13" s="15">
        <f ca="1">IF(COUNTIF(k4xpom,N13)&gt;1,RANK(N13, k4xpom, 0) + (COUNT(k4xpom) + 1 - RANK(N13, k4xpom, 0) - RANK(N13, k4xpom, 1))/2,RANK(N13, k4xpom, 0) + (COUNT(k4xpom) + 1 - RANK(N13, k4xpom, 0) - RANK(N13, k4xpom, 1)))</f>
        <v>11</v>
      </c>
      <c r="P13" s="17">
        <v>1</v>
      </c>
      <c r="Q13" s="14">
        <f ca="1">COUNTIF(k5body,"&lt;"&amp;P13)*ROWS(k5body)</f>
        <v>840</v>
      </c>
      <c r="R13" s="15">
        <f ca="1">IF(COUNTIF(k5xpom,Q13)&gt;1,RANK(Q13, k5xpom, 0) + (COUNT(k5xpom) + 1 - RANK(Q13, k5xpom, 0) - RANK(Q13, k5xpom, 1))/2,RANK(Q13, k5xpom, 0) + (COUNT(k5xpom) + 1 - RANK(Q13, k5xpom, 0) - RANK(Q13, k5xpom, 1)))</f>
        <v>14.5</v>
      </c>
      <c r="S13" s="9">
        <f>SUM(D13,G13,J13,M13,P13)</f>
        <v>3</v>
      </c>
      <c r="T13" s="7">
        <f ca="1">SUM(F13,I13,L13,O13,R13)</f>
        <v>90</v>
      </c>
      <c r="U13" s="6">
        <f t="shared" ca="1" si="0"/>
        <v>45702</v>
      </c>
      <c r="V13" s="2">
        <f t="shared" ca="1" si="1"/>
        <v>12</v>
      </c>
    </row>
    <row r="14" spans="1:22" ht="23.25" x14ac:dyDescent="0.35">
      <c r="A14" s="18" t="s">
        <v>52</v>
      </c>
      <c r="B14" s="23" t="s">
        <v>98</v>
      </c>
      <c r="C14" s="19" t="s">
        <v>117</v>
      </c>
      <c r="D14" s="17">
        <v>0</v>
      </c>
      <c r="E14" s="14">
        <f ca="1">COUNTIF(k1body,"&lt;"&amp;D14)*ROWS(k1body)</f>
        <v>0</v>
      </c>
      <c r="F14" s="15">
        <f ca="1">IF(COUNTIF(k1xpom,E14)&gt;1,RANK(E14, k1xpom, 0) + (COUNT(k1xpom) + 1 - RANK(E14, k1xpom, 0) - RANK(E14, k1xpom, 1))/2,RANK(E14, k1xpom, 0) + (COUNT(k1xpom) + 1 - RANK(E14, k1xpom, 0) - RANK(E14, k1xpom, 1)))</f>
        <v>25</v>
      </c>
      <c r="G14" s="17">
        <v>1</v>
      </c>
      <c r="H14" s="14">
        <f ca="1">COUNTIF(k2body,"&lt;"&amp;G14)*ROWS(k2body)</f>
        <v>1080</v>
      </c>
      <c r="I14" s="15">
        <f ca="1">IF(COUNTIF(k2xpom,H14)&gt;1,RANK(H14, k2xpom, 0) + (COUNT(k2xpom) + 1 - RANK(H14, k2xpom, 0) - RANK(H14, k2xpom, 1))/2,RANK(H14, k2xpom, 0) + (COUNT(k2xpom) + 1 - RANK(H14, k2xpom, 0) - RANK(H14, k2xpom, 1)))</f>
        <v>10</v>
      </c>
      <c r="J14" s="17">
        <v>1</v>
      </c>
      <c r="K14" s="14">
        <f ca="1">COUNTIF(k3body,"&lt;"&amp;J14)*ROWS(k3body)</f>
        <v>880</v>
      </c>
      <c r="L14" s="15">
        <f ca="1">IF(COUNTIF(k3xpom,K14)&gt;1,RANK(K14, k3xpom, 0) + (COUNT(k3xpom) + 1 - RANK(K14, k3xpom, 0) - RANK(K14, k3xpom, 1))/2,RANK(K14, k3xpom, 0) + (COUNT(k3xpom) + 1 - RANK(K14, k3xpom, 0) - RANK(K14, k3xpom, 1)))</f>
        <v>13</v>
      </c>
      <c r="M14" s="17">
        <v>0</v>
      </c>
      <c r="N14" s="14">
        <f ca="1">COUNTIF(k4body,"&lt;"&amp;M14)*ROWS(k4body)</f>
        <v>0</v>
      </c>
      <c r="O14" s="15">
        <f ca="1">IF(COUNTIF(k4xpom,N14)&gt;1,RANK(N14, k4xpom, 0) + (COUNT(k4xpom) + 1 - RANK(N14, k4xpom, 0) - RANK(N14, k4xpom, 1))/2,RANK(N14, k4xpom, 0) + (COUNT(k4xpom) + 1 - RANK(N14, k4xpom, 0) - RANK(N14, k4xpom, 1)))</f>
        <v>28</v>
      </c>
      <c r="P14" s="17">
        <v>1</v>
      </c>
      <c r="Q14" s="14">
        <f ca="1">COUNTIF(k5body,"&lt;"&amp;P14)*ROWS(k5body)</f>
        <v>840</v>
      </c>
      <c r="R14" s="15">
        <f ca="1">IF(COUNTIF(k5xpom,Q14)&gt;1,RANK(Q14, k5xpom, 0) + (COUNT(k5xpom) + 1 - RANK(Q14, k5xpom, 0) - RANK(Q14, k5xpom, 1))/2,RANK(Q14, k5xpom, 0) + (COUNT(k5xpom) + 1 - RANK(Q14, k5xpom, 0) - RANK(Q14, k5xpom, 1)))</f>
        <v>14.5</v>
      </c>
      <c r="S14" s="9">
        <f>SUM(D14,G14,J14,M14,P14)</f>
        <v>3</v>
      </c>
      <c r="T14" s="7">
        <f ca="1">SUM(F14,I14,L14,O14,R14)</f>
        <v>90.5</v>
      </c>
      <c r="U14" s="6">
        <f t="shared" ca="1" si="0"/>
        <v>44102</v>
      </c>
      <c r="V14" s="2">
        <f t="shared" ca="1" si="1"/>
        <v>13</v>
      </c>
    </row>
    <row r="15" spans="1:22" ht="23.25" x14ac:dyDescent="0.35">
      <c r="A15" s="18" t="s">
        <v>28</v>
      </c>
      <c r="B15" s="21" t="s">
        <v>78</v>
      </c>
      <c r="C15" s="19" t="s">
        <v>37</v>
      </c>
      <c r="D15" s="17">
        <v>0</v>
      </c>
      <c r="E15" s="14">
        <f ca="1">COUNTIF(k1body,"&lt;"&amp;D15)*ROWS(k1body)</f>
        <v>0</v>
      </c>
      <c r="F15" s="15">
        <f ca="1">IF(COUNTIF(k1xpom,E15)&gt;1,RANK(E15, k1xpom, 0) + (COUNT(k1xpom) + 1 - RANK(E15, k1xpom, 0) - RANK(E15, k1xpom, 1))/2,RANK(E15, k1xpom, 0) + (COUNT(k1xpom) + 1 - RANK(E15, k1xpom, 0) - RANK(E15, k1xpom, 1)))</f>
        <v>25</v>
      </c>
      <c r="G15" s="17">
        <v>0</v>
      </c>
      <c r="H15" s="14">
        <f ca="1">COUNTIF(k2body,"&lt;"&amp;G15)*ROWS(k2body)</f>
        <v>0</v>
      </c>
      <c r="I15" s="15">
        <f ca="1">IF(COUNTIF(k2xpom,H15)&gt;1,RANK(H15, k2xpom, 0) + (COUNT(k2xpom) + 1 - RANK(H15, k2xpom, 0) - RANK(H15, k2xpom, 1))/2,RANK(H15, k2xpom, 0) + (COUNT(k2xpom) + 1 - RANK(H15, k2xpom, 0) - RANK(H15, k2xpom, 1)))</f>
        <v>27</v>
      </c>
      <c r="J15" s="17">
        <v>4</v>
      </c>
      <c r="K15" s="14">
        <f ca="1">COUNTIF(k3body,"&lt;"&amp;J15)*ROWS(k3body)</f>
        <v>1560</v>
      </c>
      <c r="L15" s="15">
        <f ca="1">IF(COUNTIF(k3xpom,K15)&gt;1,RANK(K15, k3xpom, 0) + (COUNT(k3xpom) + 1 - RANK(K15, k3xpom, 0) - RANK(K15, k3xpom, 1))/2,RANK(K15, k3xpom, 0) + (COUNT(k3xpom) + 1 - RANK(K15, k3xpom, 0) - RANK(K15, k3xpom, 1)))</f>
        <v>1</v>
      </c>
      <c r="M15" s="17">
        <v>1</v>
      </c>
      <c r="N15" s="14">
        <f ca="1">COUNTIF(k4body,"&lt;"&amp;M15)*ROWS(k4body)</f>
        <v>1000</v>
      </c>
      <c r="O15" s="15">
        <f ca="1">IF(COUNTIF(k4xpom,N15)&gt;1,RANK(N15, k4xpom, 0) + (COUNT(k4xpom) + 1 - RANK(N15, k4xpom, 0) - RANK(N15, k4xpom, 1))/2,RANK(N15, k4xpom, 0) + (COUNT(k4xpom) + 1 - RANK(N15, k4xpom, 0) - RANK(N15, k4xpom, 1)))</f>
        <v>11</v>
      </c>
      <c r="P15" s="17">
        <v>0</v>
      </c>
      <c r="Q15" s="14">
        <f ca="1">COUNTIF(k5body,"&lt;"&amp;P15)*ROWS(k5body)</f>
        <v>0</v>
      </c>
      <c r="R15" s="15">
        <f ca="1">IF(COUNTIF(k5xpom,Q15)&gt;1,RANK(Q15, k5xpom, 0) + (COUNT(k5xpom) + 1 - RANK(Q15, k5xpom, 0) - RANK(Q15, k5xpom, 1))/2,RANK(Q15, k5xpom, 0) + (COUNT(k5xpom) + 1 - RANK(Q15, k5xpom, 0) - RANK(Q15, k5xpom, 1)))</f>
        <v>30</v>
      </c>
      <c r="S15" s="9">
        <f>SUM(D15,G15,J15,M15,P15)</f>
        <v>5</v>
      </c>
      <c r="T15" s="7">
        <f ca="1">SUM(F15,I15,L15,O15,R15)</f>
        <v>94</v>
      </c>
      <c r="U15" s="6">
        <f t="shared" ca="1" si="0"/>
        <v>42830</v>
      </c>
      <c r="V15" s="2">
        <f t="shared" ca="1" si="1"/>
        <v>14</v>
      </c>
    </row>
    <row r="16" spans="1:22" ht="23.25" x14ac:dyDescent="0.35">
      <c r="A16" s="18" t="s">
        <v>37</v>
      </c>
      <c r="B16" s="21" t="s">
        <v>58</v>
      </c>
      <c r="C16" s="19" t="s">
        <v>46</v>
      </c>
      <c r="D16" s="17">
        <v>0</v>
      </c>
      <c r="E16" s="14">
        <f ca="1">COUNTIF(k1body,"&lt;"&amp;D16)*ROWS(k1body)</f>
        <v>0</v>
      </c>
      <c r="F16" s="15">
        <f ca="1">IF(COUNTIF(k1xpom,E16)&gt;1,RANK(E16, k1xpom, 0) + (COUNT(k1xpom) + 1 - RANK(E16, k1xpom, 0) - RANK(E16, k1xpom, 1))/2,RANK(E16, k1xpom, 0) + (COUNT(k1xpom) + 1 - RANK(E16, k1xpom, 0) - RANK(E16, k1xpom, 1)))</f>
        <v>25</v>
      </c>
      <c r="G16" s="17">
        <v>0</v>
      </c>
      <c r="H16" s="14">
        <f ca="1">COUNTIF(k2body,"&lt;"&amp;G16)*ROWS(k2body)</f>
        <v>0</v>
      </c>
      <c r="I16" s="15">
        <f ca="1">IF(COUNTIF(k2xpom,H16)&gt;1,RANK(H16, k2xpom, 0) + (COUNT(k2xpom) + 1 - RANK(H16, k2xpom, 0) - RANK(H16, k2xpom, 1))/2,RANK(H16, k2xpom, 0) + (COUNT(k2xpom) + 1 - RANK(H16, k2xpom, 0) - RANK(H16, k2xpom, 1)))</f>
        <v>27</v>
      </c>
      <c r="J16" s="17">
        <v>0</v>
      </c>
      <c r="K16" s="14">
        <f ca="1">COUNTIF(k3body,"&lt;"&amp;J16)*ROWS(k3body)</f>
        <v>0</v>
      </c>
      <c r="L16" s="15">
        <f ca="1">IF(COUNTIF(k3xpom,K16)&gt;1,RANK(K16, k3xpom, 0) + (COUNT(k3xpom) + 1 - RANK(K16, k3xpom, 0) - RANK(K16, k3xpom, 1))/2,RANK(K16, k3xpom, 0) + (COUNT(k3xpom) + 1 - RANK(K16, k3xpom, 0) - RANK(K16, k3xpom, 1)))</f>
        <v>29.5</v>
      </c>
      <c r="M16" s="17">
        <v>1</v>
      </c>
      <c r="N16" s="14">
        <f ca="1">COUNTIF(k4body,"&lt;"&amp;M16)*ROWS(k4body)</f>
        <v>1000</v>
      </c>
      <c r="O16" s="15">
        <f ca="1">IF(COUNTIF(k4xpom,N16)&gt;1,RANK(N16, k4xpom, 0) + (COUNT(k4xpom) + 1 - RANK(N16, k4xpom, 0) - RANK(N16, k4xpom, 1))/2,RANK(N16, k4xpom, 0) + (COUNT(k4xpom) + 1 - RANK(N16, k4xpom, 0) - RANK(N16, k4xpom, 1)))</f>
        <v>11</v>
      </c>
      <c r="P16" s="17">
        <v>3</v>
      </c>
      <c r="Q16" s="14">
        <f ca="1">COUNTIF(k5body,"&lt;"&amp;P16)*ROWS(k5body)</f>
        <v>1440</v>
      </c>
      <c r="R16" s="15">
        <f ca="1">IF(COUNTIF(k5xpom,Q16)&gt;1,RANK(Q16, k5xpom, 0) + (COUNT(k5xpom) + 1 - RANK(Q16, k5xpom, 0) - RANK(Q16, k5xpom, 1))/2,RANK(Q16, k5xpom, 0) + (COUNT(k5xpom) + 1 - RANK(Q16, k5xpom, 0) - RANK(Q16, k5xpom, 1)))</f>
        <v>3</v>
      </c>
      <c r="S16" s="9">
        <f>SUM(D16,G16,J16,M16,P16)</f>
        <v>4</v>
      </c>
      <c r="T16" s="7">
        <f ca="1">SUM(F16,I16,L16,O16,R16)</f>
        <v>95.5</v>
      </c>
      <c r="U16" s="6">
        <f t="shared" ca="1" si="0"/>
        <v>40984</v>
      </c>
      <c r="V16" s="2">
        <f t="shared" ca="1" si="1"/>
        <v>15</v>
      </c>
    </row>
    <row r="17" spans="1:22" ht="23.25" x14ac:dyDescent="0.35">
      <c r="A17" s="18" t="s">
        <v>38</v>
      </c>
      <c r="B17" s="21" t="s">
        <v>85</v>
      </c>
      <c r="C17" s="19" t="s">
        <v>47</v>
      </c>
      <c r="D17" s="17">
        <v>0</v>
      </c>
      <c r="E17" s="14">
        <f ca="1">COUNTIF(k1body,"&lt;"&amp;D17)*ROWS(k1body)</f>
        <v>0</v>
      </c>
      <c r="F17" s="15">
        <f ca="1">IF(COUNTIF(k1xpom,E17)&gt;1,RANK(E17, k1xpom, 0) + (COUNT(k1xpom) + 1 - RANK(E17, k1xpom, 0) - RANK(E17, k1xpom, 1))/2,RANK(E17, k1xpom, 0) + (COUNT(k1xpom) + 1 - RANK(E17, k1xpom, 0) - RANK(E17, k1xpom, 1)))</f>
        <v>25</v>
      </c>
      <c r="G17" s="17">
        <v>0</v>
      </c>
      <c r="H17" s="14">
        <f ca="1">COUNTIF(k2body,"&lt;"&amp;G17)*ROWS(k2body)</f>
        <v>0</v>
      </c>
      <c r="I17" s="15">
        <f ca="1">IF(COUNTIF(k2xpom,H17)&gt;1,RANK(H17, k2xpom, 0) + (COUNT(k2xpom) + 1 - RANK(H17, k2xpom, 0) - RANK(H17, k2xpom, 1))/2,RANK(H17, k2xpom, 0) + (COUNT(k2xpom) + 1 - RANK(H17, k2xpom, 0) - RANK(H17, k2xpom, 1)))</f>
        <v>27</v>
      </c>
      <c r="J17" s="17">
        <v>1</v>
      </c>
      <c r="K17" s="14">
        <f ca="1">COUNTIF(k3body,"&lt;"&amp;J17)*ROWS(k3body)</f>
        <v>880</v>
      </c>
      <c r="L17" s="15">
        <f ca="1">IF(COUNTIF(k3xpom,K17)&gt;1,RANK(K17, k3xpom, 0) + (COUNT(k3xpom) + 1 - RANK(K17, k3xpom, 0) - RANK(K17, k3xpom, 1))/2,RANK(K17, k3xpom, 0) + (COUNT(k3xpom) + 1 - RANK(K17, k3xpom, 0) - RANK(K17, k3xpom, 1)))</f>
        <v>13</v>
      </c>
      <c r="M17" s="17">
        <v>0</v>
      </c>
      <c r="N17" s="14">
        <f ca="1">COUNTIF(k4body,"&lt;"&amp;M17)*ROWS(k4body)</f>
        <v>0</v>
      </c>
      <c r="O17" s="15">
        <f ca="1">IF(COUNTIF(k4xpom,N17)&gt;1,RANK(N17, k4xpom, 0) + (COUNT(k4xpom) + 1 - RANK(N17, k4xpom, 0) - RANK(N17, k4xpom, 1))/2,RANK(N17, k4xpom, 0) + (COUNT(k4xpom) + 1 - RANK(N17, k4xpom, 0) - RANK(N17, k4xpom, 1)))</f>
        <v>28</v>
      </c>
      <c r="P17" s="17">
        <v>3</v>
      </c>
      <c r="Q17" s="14">
        <f ca="1">COUNTIF(k5body,"&lt;"&amp;P17)*ROWS(k5body)</f>
        <v>1440</v>
      </c>
      <c r="R17" s="15">
        <f ca="1">IF(COUNTIF(k5xpom,Q17)&gt;1,RANK(Q17, k5xpom, 0) + (COUNT(k5xpom) + 1 - RANK(Q17, k5xpom, 0) - RANK(Q17, k5xpom, 1))/2,RANK(Q17, k5xpom, 0) + (COUNT(k5xpom) + 1 - RANK(Q17, k5xpom, 0) - RANK(Q17, k5xpom, 1)))</f>
        <v>3</v>
      </c>
      <c r="S17" s="9">
        <f>SUM(D17,G17,J17,M17,P17)</f>
        <v>4</v>
      </c>
      <c r="T17" s="7">
        <f ca="1">SUM(F17,I17,L17,O17,R17)</f>
        <v>96</v>
      </c>
      <c r="U17" s="6">
        <f t="shared" ca="1" si="0"/>
        <v>39384</v>
      </c>
      <c r="V17" s="2">
        <f t="shared" ca="1" si="1"/>
        <v>16</v>
      </c>
    </row>
    <row r="18" spans="1:22" ht="23.25" x14ac:dyDescent="0.35">
      <c r="A18" s="18" t="s">
        <v>116</v>
      </c>
      <c r="B18" s="21" t="s">
        <v>106</v>
      </c>
      <c r="C18" s="19" t="s">
        <v>19</v>
      </c>
      <c r="D18" s="17">
        <v>0</v>
      </c>
      <c r="E18" s="14">
        <f ca="1">COUNTIF(k1body,"&lt;"&amp;D18)*ROWS(k1body)</f>
        <v>0</v>
      </c>
      <c r="F18" s="15">
        <f ca="1">IF(COUNTIF(k1xpom,E18)&gt;1,RANK(E18, k1xpom, 0) + (COUNT(k1xpom) + 1 - RANK(E18, k1xpom, 0) - RANK(E18, k1xpom, 1))/2,RANK(E18, k1xpom, 0) + (COUNT(k1xpom) + 1 - RANK(E18, k1xpom, 0) - RANK(E18, k1xpom, 1)))</f>
        <v>25</v>
      </c>
      <c r="G18" s="17">
        <v>3</v>
      </c>
      <c r="H18" s="14">
        <f ca="1">COUNTIF(k2body,"&lt;"&amp;G18)*ROWS(k2body)</f>
        <v>1520</v>
      </c>
      <c r="I18" s="15">
        <f ca="1">IF(COUNTIF(k2xpom,H18)&gt;1,RANK(H18, k2xpom, 0) + (COUNT(k2xpom) + 1 - RANK(H18, k2xpom, 0) - RANK(H18, k2xpom, 1))/2,RANK(H18, k2xpom, 0) + (COUNT(k2xpom) + 1 - RANK(H18, k2xpom, 0) - RANK(H18, k2xpom, 1)))</f>
        <v>1.5</v>
      </c>
      <c r="J18" s="17">
        <v>0</v>
      </c>
      <c r="K18" s="14">
        <f ca="1">COUNTIF(k3body,"&lt;"&amp;J18)*ROWS(k3body)</f>
        <v>0</v>
      </c>
      <c r="L18" s="15">
        <f ca="1">IF(COUNTIF(k3xpom,K18)&gt;1,RANK(K18, k3xpom, 0) + (COUNT(k3xpom) + 1 - RANK(K18, k3xpom, 0) - RANK(K18, k3xpom, 1))/2,RANK(K18, k3xpom, 0) + (COUNT(k3xpom) + 1 - RANK(K18, k3xpom, 0) - RANK(K18, k3xpom, 1)))</f>
        <v>29.5</v>
      </c>
      <c r="M18" s="17">
        <v>1</v>
      </c>
      <c r="N18" s="14">
        <f ca="1">COUNTIF(k4body,"&lt;"&amp;M18)*ROWS(k4body)</f>
        <v>1000</v>
      </c>
      <c r="O18" s="15">
        <f ca="1">IF(COUNTIF(k4xpom,N18)&gt;1,RANK(N18, k4xpom, 0) + (COUNT(k4xpom) + 1 - RANK(N18, k4xpom, 0) - RANK(N18, k4xpom, 1))/2,RANK(N18, k4xpom, 0) + (COUNT(k4xpom) + 1 - RANK(N18, k4xpom, 0) - RANK(N18, k4xpom, 1)))</f>
        <v>11</v>
      </c>
      <c r="P18" s="17">
        <v>0</v>
      </c>
      <c r="Q18" s="14">
        <f ca="1">COUNTIF(k5body,"&lt;"&amp;P18)*ROWS(k5body)</f>
        <v>0</v>
      </c>
      <c r="R18" s="15">
        <f ca="1">IF(COUNTIF(k5xpom,Q18)&gt;1,RANK(Q18, k5xpom, 0) + (COUNT(k5xpom) + 1 - RANK(Q18, k5xpom, 0) - RANK(Q18, k5xpom, 1))/2,RANK(Q18, k5xpom, 0) + (COUNT(k5xpom) + 1 - RANK(Q18, k5xpom, 0) - RANK(Q18, k5xpom, 1)))</f>
        <v>30</v>
      </c>
      <c r="S18" s="9">
        <f>SUM(D18,G18,J18,M18,P18)</f>
        <v>4</v>
      </c>
      <c r="T18" s="7">
        <f ca="1">SUM(F18,I18,L18,O18,R18)</f>
        <v>97</v>
      </c>
      <c r="U18" s="6">
        <f t="shared" ca="1" si="0"/>
        <v>37784</v>
      </c>
      <c r="V18" s="2">
        <f t="shared" ca="1" si="1"/>
        <v>17</v>
      </c>
    </row>
    <row r="19" spans="1:22" ht="23.25" x14ac:dyDescent="0.35">
      <c r="A19" s="18" t="s">
        <v>19</v>
      </c>
      <c r="B19" s="21" t="s">
        <v>69</v>
      </c>
      <c r="C19" s="19" t="s">
        <v>28</v>
      </c>
      <c r="D19" s="17">
        <v>1</v>
      </c>
      <c r="E19" s="14">
        <f ca="1">COUNTIF(k1body,"&lt;"&amp;D19)*ROWS(k1body)</f>
        <v>1240</v>
      </c>
      <c r="F19" s="15">
        <f ca="1">IF(COUNTIF(k1xpom,E19)&gt;1,RANK(E19, k1xpom, 0) + (COUNT(k1xpom) + 1 - RANK(E19, k1xpom, 0) - RANK(E19, k1xpom, 1))/2,RANK(E19, k1xpom, 0) + (COUNT(k1xpom) + 1 - RANK(E19, k1xpom, 0) - RANK(E19, k1xpom, 1)))</f>
        <v>5</v>
      </c>
      <c r="G19" s="17">
        <v>0</v>
      </c>
      <c r="H19" s="14">
        <f ca="1">COUNTIF(k2body,"&lt;"&amp;G19)*ROWS(k2body)</f>
        <v>0</v>
      </c>
      <c r="I19" s="15">
        <f ca="1">IF(COUNTIF(k2xpom,H19)&gt;1,RANK(H19, k2xpom, 0) + (COUNT(k2xpom) + 1 - RANK(H19, k2xpom, 0) - RANK(H19, k2xpom, 1))/2,RANK(H19, k2xpom, 0) + (COUNT(k2xpom) + 1 - RANK(H19, k2xpom, 0) - RANK(H19, k2xpom, 1)))</f>
        <v>27</v>
      </c>
      <c r="J19" s="17">
        <v>0</v>
      </c>
      <c r="K19" s="14">
        <f ca="1">COUNTIF(k3body,"&lt;"&amp;J19)*ROWS(k3body)</f>
        <v>0</v>
      </c>
      <c r="L19" s="15">
        <f ca="1">IF(COUNTIF(k3xpom,K19)&gt;1,RANK(K19, k3xpom, 0) + (COUNT(k3xpom) + 1 - RANK(K19, k3xpom, 0) - RANK(K19, k3xpom, 1))/2,RANK(K19, k3xpom, 0) + (COUNT(k3xpom) + 1 - RANK(K19, k3xpom, 0) - RANK(K19, k3xpom, 1)))</f>
        <v>29.5</v>
      </c>
      <c r="M19" s="17">
        <v>1</v>
      </c>
      <c r="N19" s="14">
        <f ca="1">COUNTIF(k4body,"&lt;"&amp;M19)*ROWS(k4body)</f>
        <v>1000</v>
      </c>
      <c r="O19" s="15">
        <f ca="1">IF(COUNTIF(k4xpom,N19)&gt;1,RANK(N19, k4xpom, 0) + (COUNT(k4xpom) + 1 - RANK(N19, k4xpom, 0) - RANK(N19, k4xpom, 1))/2,RANK(N19, k4xpom, 0) + (COUNT(k4xpom) + 1 - RANK(N19, k4xpom, 0) - RANK(N19, k4xpom, 1)))</f>
        <v>11</v>
      </c>
      <c r="P19" s="17">
        <v>0</v>
      </c>
      <c r="Q19" s="14">
        <f ca="1">COUNTIF(k5body,"&lt;"&amp;P19)*ROWS(k5body)</f>
        <v>0</v>
      </c>
      <c r="R19" s="15">
        <f ca="1">IF(COUNTIF(k5xpom,Q19)&gt;1,RANK(Q19, k5xpom, 0) + (COUNT(k5xpom) + 1 - RANK(Q19, k5xpom, 0) - RANK(Q19, k5xpom, 1))/2,RANK(Q19, k5xpom, 0) + (COUNT(k5xpom) + 1 - RANK(Q19, k5xpom, 0) - RANK(Q19, k5xpom, 1)))</f>
        <v>30</v>
      </c>
      <c r="S19" s="9">
        <f>SUM(D19,G19,J19,M19,P19)</f>
        <v>2</v>
      </c>
      <c r="T19" s="7">
        <f ca="1">SUM(F19,I19,L19,O19,R19)</f>
        <v>102.5</v>
      </c>
      <c r="U19" s="6">
        <f t="shared" ca="1" si="0"/>
        <v>34092</v>
      </c>
      <c r="V19" s="2">
        <f t="shared" ca="1" si="1"/>
        <v>18.5</v>
      </c>
    </row>
    <row r="20" spans="1:22" ht="23.25" x14ac:dyDescent="0.3">
      <c r="A20" s="18" t="s">
        <v>32</v>
      </c>
      <c r="B20" s="22" t="s">
        <v>82</v>
      </c>
      <c r="C20" s="19" t="s">
        <v>41</v>
      </c>
      <c r="D20" s="17">
        <v>1</v>
      </c>
      <c r="E20" s="14">
        <f ca="1">COUNTIF(k1body,"&lt;"&amp;D20)*ROWS(k1body)</f>
        <v>1240</v>
      </c>
      <c r="F20" s="15">
        <f ca="1">IF(COUNTIF(k1xpom,E20)&gt;1,RANK(E20, k1xpom, 0) + (COUNT(k1xpom) + 1 - RANK(E20, k1xpom, 0) - RANK(E20, k1xpom, 1))/2,RANK(E20, k1xpom, 0) + (COUNT(k1xpom) + 1 - RANK(E20, k1xpom, 0) - RANK(E20, k1xpom, 1)))</f>
        <v>5</v>
      </c>
      <c r="G20" s="17">
        <v>0</v>
      </c>
      <c r="H20" s="14">
        <f ca="1">COUNTIF(k2body,"&lt;"&amp;G20)*ROWS(k2body)</f>
        <v>0</v>
      </c>
      <c r="I20" s="15">
        <f ca="1">IF(COUNTIF(k2xpom,H20)&gt;1,RANK(H20, k2xpom, 0) + (COUNT(k2xpom) + 1 - RANK(H20, k2xpom, 0) - RANK(H20, k2xpom, 1))/2,RANK(H20, k2xpom, 0) + (COUNT(k2xpom) + 1 - RANK(H20, k2xpom, 0) - RANK(H20, k2xpom, 1)))</f>
        <v>27</v>
      </c>
      <c r="J20" s="17">
        <v>0</v>
      </c>
      <c r="K20" s="14">
        <f ca="1">COUNTIF(k3body,"&lt;"&amp;J20)*ROWS(k3body)</f>
        <v>0</v>
      </c>
      <c r="L20" s="15">
        <f ca="1">IF(COUNTIF(k3xpom,K20)&gt;1,RANK(K20, k3xpom, 0) + (COUNT(k3xpom) + 1 - RANK(K20, k3xpom, 0) - RANK(K20, k3xpom, 1))/2,RANK(K20, k3xpom, 0) + (COUNT(k3xpom) + 1 - RANK(K20, k3xpom, 0) - RANK(K20, k3xpom, 1)))</f>
        <v>29.5</v>
      </c>
      <c r="M20" s="17">
        <v>1</v>
      </c>
      <c r="N20" s="14">
        <f ca="1">COUNTIF(k4body,"&lt;"&amp;M20)*ROWS(k4body)</f>
        <v>1000</v>
      </c>
      <c r="O20" s="15">
        <f ca="1">IF(COUNTIF(k4xpom,N20)&gt;1,RANK(N20, k4xpom, 0) + (COUNT(k4xpom) + 1 - RANK(N20, k4xpom, 0) - RANK(N20, k4xpom, 1))/2,RANK(N20, k4xpom, 0) + (COUNT(k4xpom) + 1 - RANK(N20, k4xpom, 0) - RANK(N20, k4xpom, 1)))</f>
        <v>11</v>
      </c>
      <c r="P20" s="17">
        <v>0</v>
      </c>
      <c r="Q20" s="14">
        <f ca="1">COUNTIF(k5body,"&lt;"&amp;P20)*ROWS(k5body)</f>
        <v>0</v>
      </c>
      <c r="R20" s="15">
        <f ca="1">IF(COUNTIF(k5xpom,Q20)&gt;1,RANK(Q20, k5xpom, 0) + (COUNT(k5xpom) + 1 - RANK(Q20, k5xpom, 0) - RANK(Q20, k5xpom, 1))/2,RANK(Q20, k5xpom, 0) + (COUNT(k5xpom) + 1 - RANK(Q20, k5xpom, 0) - RANK(Q20, k5xpom, 1)))</f>
        <v>30</v>
      </c>
      <c r="S20" s="9">
        <f>SUM(D20,G20,J20,M20,P20)</f>
        <v>2</v>
      </c>
      <c r="T20" s="7">
        <f ca="1">SUM(F20,I20,L20,O20,R20)</f>
        <v>102.5</v>
      </c>
      <c r="U20" s="6">
        <f t="shared" ca="1" si="0"/>
        <v>34092</v>
      </c>
      <c r="V20" s="2">
        <f t="shared" ca="1" si="1"/>
        <v>18.5</v>
      </c>
    </row>
    <row r="21" spans="1:22" ht="23.25" x14ac:dyDescent="0.35">
      <c r="A21" s="18" t="s">
        <v>51</v>
      </c>
      <c r="B21" s="21" t="s">
        <v>97</v>
      </c>
      <c r="C21" s="19" t="s">
        <v>116</v>
      </c>
      <c r="D21" s="17">
        <v>1</v>
      </c>
      <c r="E21" s="14">
        <f ca="1">COUNTIF(k1body,"&lt;"&amp;D21)*ROWS(k1body)</f>
        <v>1240</v>
      </c>
      <c r="F21" s="15">
        <f ca="1">IF(COUNTIF(k1xpom,E21)&gt;1,RANK(E21, k1xpom, 0) + (COUNT(k1xpom) + 1 - RANK(E21, k1xpom, 0) - RANK(E21, k1xpom, 1))/2,RANK(E21, k1xpom, 0) + (COUNT(k1xpom) + 1 - RANK(E21, k1xpom, 0) - RANK(E21, k1xpom, 1)))</f>
        <v>5</v>
      </c>
      <c r="G21" s="17">
        <v>0</v>
      </c>
      <c r="H21" s="14">
        <f ca="1">COUNTIF(k2body,"&lt;"&amp;G21)*ROWS(k2body)</f>
        <v>0</v>
      </c>
      <c r="I21" s="15">
        <f ca="1">IF(COUNTIF(k2xpom,H21)&gt;1,RANK(H21, k2xpom, 0) + (COUNT(k2xpom) + 1 - RANK(H21, k2xpom, 0) - RANK(H21, k2xpom, 1))/2,RANK(H21, k2xpom, 0) + (COUNT(k2xpom) + 1 - RANK(H21, k2xpom, 0) - RANK(H21, k2xpom, 1)))</f>
        <v>27</v>
      </c>
      <c r="J21" s="17">
        <v>1</v>
      </c>
      <c r="K21" s="14">
        <f ca="1">COUNTIF(k3body,"&lt;"&amp;J21)*ROWS(k3body)</f>
        <v>880</v>
      </c>
      <c r="L21" s="15">
        <f ca="1">IF(COUNTIF(k3xpom,K21)&gt;1,RANK(K21, k3xpom, 0) + (COUNT(k3xpom) + 1 - RANK(K21, k3xpom, 0) - RANK(K21, k3xpom, 1))/2,RANK(K21, k3xpom, 0) + (COUNT(k3xpom) + 1 - RANK(K21, k3xpom, 0) - RANK(K21, k3xpom, 1)))</f>
        <v>13</v>
      </c>
      <c r="M21" s="17">
        <v>0</v>
      </c>
      <c r="N21" s="14">
        <f ca="1">COUNTIF(k4body,"&lt;"&amp;M21)*ROWS(k4body)</f>
        <v>0</v>
      </c>
      <c r="O21" s="15">
        <f ca="1">IF(COUNTIF(k4xpom,N21)&gt;1,RANK(N21, k4xpom, 0) + (COUNT(k4xpom) + 1 - RANK(N21, k4xpom, 0) - RANK(N21, k4xpom, 1))/2,RANK(N21, k4xpom, 0) + (COUNT(k4xpom) + 1 - RANK(N21, k4xpom, 0) - RANK(N21, k4xpom, 1)))</f>
        <v>28</v>
      </c>
      <c r="P21" s="17">
        <v>0</v>
      </c>
      <c r="Q21" s="14">
        <f ca="1">COUNTIF(k5body,"&lt;"&amp;P21)*ROWS(k5body)</f>
        <v>0</v>
      </c>
      <c r="R21" s="15">
        <f ca="1">IF(COUNTIF(k5xpom,Q21)&gt;1,RANK(Q21, k5xpom, 0) + (COUNT(k5xpom) + 1 - RANK(Q21, k5xpom, 0) - RANK(Q21, k5xpom, 1))/2,RANK(Q21, k5xpom, 0) + (COUNT(k5xpom) + 1 - RANK(Q21, k5xpom, 0) - RANK(Q21, k5xpom, 1)))</f>
        <v>30</v>
      </c>
      <c r="S21" s="9">
        <f>SUM(D21,G21,J21,M21,P21)</f>
        <v>2</v>
      </c>
      <c r="T21" s="7">
        <f ca="1">SUM(F21,I21,L21,O21,R21)</f>
        <v>103</v>
      </c>
      <c r="U21" s="6">
        <f t="shared" ca="1" si="0"/>
        <v>32492</v>
      </c>
      <c r="V21" s="2">
        <f t="shared" ca="1" si="1"/>
        <v>20</v>
      </c>
    </row>
    <row r="22" spans="1:22" ht="23.25" x14ac:dyDescent="0.35">
      <c r="A22" s="18" t="s">
        <v>46</v>
      </c>
      <c r="B22" s="21" t="s">
        <v>57</v>
      </c>
      <c r="C22" s="19" t="s">
        <v>111</v>
      </c>
      <c r="D22" s="17">
        <v>1</v>
      </c>
      <c r="E22" s="14">
        <f ca="1">COUNTIF(k1body,"&lt;"&amp;D22)*ROWS(k1body)</f>
        <v>1240</v>
      </c>
      <c r="F22" s="15">
        <f ca="1">IF(COUNTIF(k1xpom,E22)&gt;1,RANK(E22, k1xpom, 0) + (COUNT(k1xpom) + 1 - RANK(E22, k1xpom, 0) - RANK(E22, k1xpom, 1))/2,RANK(E22, k1xpom, 0) + (COUNT(k1xpom) + 1 - RANK(E22, k1xpom, 0) - RANK(E22, k1xpom, 1)))</f>
        <v>5</v>
      </c>
      <c r="G22" s="17">
        <v>0</v>
      </c>
      <c r="H22" s="14">
        <f ca="1">COUNTIF(k2body,"&lt;"&amp;G22)*ROWS(k2body)</f>
        <v>0</v>
      </c>
      <c r="I22" s="15">
        <f ca="1">IF(COUNTIF(k2xpom,H22)&gt;1,RANK(H22, k2xpom, 0) + (COUNT(k2xpom) + 1 - RANK(H22, k2xpom, 0) - RANK(H22, k2xpom, 1))/2,RANK(H22, k2xpom, 0) + (COUNT(k2xpom) + 1 - RANK(H22, k2xpom, 0) - RANK(H22, k2xpom, 1)))</f>
        <v>27</v>
      </c>
      <c r="J22" s="17">
        <v>0</v>
      </c>
      <c r="K22" s="14">
        <f ca="1">COUNTIF(k3body,"&lt;"&amp;J22)*ROWS(k3body)</f>
        <v>0</v>
      </c>
      <c r="L22" s="15">
        <f ca="1">IF(COUNTIF(k3xpom,K22)&gt;1,RANK(K22, k3xpom, 0) + (COUNT(k3xpom) + 1 - RANK(K22, k3xpom, 0) - RANK(K22, k3xpom, 1))/2,RANK(K22, k3xpom, 0) + (COUNT(k3xpom) + 1 - RANK(K22, k3xpom, 0) - RANK(K22, k3xpom, 1)))</f>
        <v>29.5</v>
      </c>
      <c r="M22" s="17">
        <v>0</v>
      </c>
      <c r="N22" s="14">
        <f ca="1">COUNTIF(k4body,"&lt;"&amp;M22)*ROWS(k4body)</f>
        <v>0</v>
      </c>
      <c r="O22" s="15">
        <f ca="1">IF(COUNTIF(k4xpom,N22)&gt;1,RANK(N22, k4xpom, 0) + (COUNT(k4xpom) + 1 - RANK(N22, k4xpom, 0) - RANK(N22, k4xpom, 1))/2,RANK(N22, k4xpom, 0) + (COUNT(k4xpom) + 1 - RANK(N22, k4xpom, 0) - RANK(N22, k4xpom, 1)))</f>
        <v>28</v>
      </c>
      <c r="P22" s="17">
        <v>1</v>
      </c>
      <c r="Q22" s="14">
        <f ca="1">COUNTIF(k5body,"&lt;"&amp;P22)*ROWS(k5body)</f>
        <v>840</v>
      </c>
      <c r="R22" s="15">
        <f ca="1">IF(COUNTIF(k5xpom,Q22)&gt;1,RANK(Q22, k5xpom, 0) + (COUNT(k5xpom) + 1 - RANK(Q22, k5xpom, 0) - RANK(Q22, k5xpom, 1))/2,RANK(Q22, k5xpom, 0) + (COUNT(k5xpom) + 1 - RANK(Q22, k5xpom, 0) - RANK(Q22, k5xpom, 1)))</f>
        <v>14.5</v>
      </c>
      <c r="S22" s="9">
        <f>SUM(D22,G22,J22,M22,P22)</f>
        <v>2</v>
      </c>
      <c r="T22" s="7">
        <f ca="1">SUM(F22,I22,L22,O22,R22)</f>
        <v>104</v>
      </c>
      <c r="U22" s="6">
        <f t="shared" ca="1" si="0"/>
        <v>30892</v>
      </c>
      <c r="V22" s="2">
        <f t="shared" ca="1" si="1"/>
        <v>21</v>
      </c>
    </row>
    <row r="23" spans="1:22" ht="23.25" x14ac:dyDescent="0.3">
      <c r="A23" s="18" t="s">
        <v>42</v>
      </c>
      <c r="B23" s="22" t="s">
        <v>89</v>
      </c>
      <c r="C23" s="19" t="s">
        <v>51</v>
      </c>
      <c r="D23" s="17">
        <v>0</v>
      </c>
      <c r="E23" s="14">
        <f ca="1">COUNTIF(k1body,"&lt;"&amp;D23)*ROWS(k1body)</f>
        <v>0</v>
      </c>
      <c r="F23" s="15">
        <f ca="1">IF(COUNTIF(k1xpom,E23)&gt;1,RANK(E23, k1xpom, 0) + (COUNT(k1xpom) + 1 - RANK(E23, k1xpom, 0) - RANK(E23, k1xpom, 1))/2,RANK(E23, k1xpom, 0) + (COUNT(k1xpom) + 1 - RANK(E23, k1xpom, 0) - RANK(E23, k1xpom, 1)))</f>
        <v>25</v>
      </c>
      <c r="G23" s="17">
        <v>1</v>
      </c>
      <c r="H23" s="14">
        <f ca="1">COUNTIF(k2body,"&lt;"&amp;G23)*ROWS(k2body)</f>
        <v>1080</v>
      </c>
      <c r="I23" s="15">
        <f ca="1">IF(COUNTIF(k2xpom,H23)&gt;1,RANK(H23, k2xpom, 0) + (COUNT(k2xpom) + 1 - RANK(H23, k2xpom, 0) - RANK(H23, k2xpom, 1))/2,RANK(H23, k2xpom, 0) + (COUNT(k2xpom) + 1 - RANK(H23, k2xpom, 0) - RANK(H23, k2xpom, 1)))</f>
        <v>10</v>
      </c>
      <c r="J23" s="17">
        <v>0</v>
      </c>
      <c r="K23" s="14">
        <f ca="1">COUNTIF(k3body,"&lt;"&amp;J23)*ROWS(k3body)</f>
        <v>0</v>
      </c>
      <c r="L23" s="15">
        <f ca="1">IF(COUNTIF(k3xpom,K23)&gt;1,RANK(K23, k3xpom, 0) + (COUNT(k3xpom) + 1 - RANK(K23, k3xpom, 0) - RANK(K23, k3xpom, 1))/2,RANK(K23, k3xpom, 0) + (COUNT(k3xpom) + 1 - RANK(K23, k3xpom, 0) - RANK(K23, k3xpom, 1)))</f>
        <v>29.5</v>
      </c>
      <c r="M23" s="17">
        <v>1</v>
      </c>
      <c r="N23" s="14">
        <f ca="1">COUNTIF(k4body,"&lt;"&amp;M23)*ROWS(k4body)</f>
        <v>1000</v>
      </c>
      <c r="O23" s="15">
        <f ca="1">IF(COUNTIF(k4xpom,N23)&gt;1,RANK(N23, k4xpom, 0) + (COUNT(k4xpom) + 1 - RANK(N23, k4xpom, 0) - RANK(N23, k4xpom, 1))/2,RANK(N23, k4xpom, 0) + (COUNT(k4xpom) + 1 - RANK(N23, k4xpom, 0) - RANK(N23, k4xpom, 1)))</f>
        <v>11</v>
      </c>
      <c r="P23" s="17">
        <v>0</v>
      </c>
      <c r="Q23" s="14">
        <f ca="1">COUNTIF(k5body,"&lt;"&amp;P23)*ROWS(k5body)</f>
        <v>0</v>
      </c>
      <c r="R23" s="15">
        <f ca="1">IF(COUNTIF(k5xpom,Q23)&gt;1,RANK(Q23, k5xpom, 0) + (COUNT(k5xpom) + 1 - RANK(Q23, k5xpom, 0) - RANK(Q23, k5xpom, 1))/2,RANK(Q23, k5xpom, 0) + (COUNT(k5xpom) + 1 - RANK(Q23, k5xpom, 0) - RANK(Q23, k5xpom, 1)))</f>
        <v>30</v>
      </c>
      <c r="S23" s="9">
        <f>SUM(D23,G23,J23,M23,P23)</f>
        <v>2</v>
      </c>
      <c r="T23" s="7">
        <f ca="1">SUM(F23,I23,L23,O23,R23)</f>
        <v>105.5</v>
      </c>
      <c r="U23" s="6">
        <f t="shared" ca="1" si="0"/>
        <v>29292</v>
      </c>
      <c r="V23" s="2">
        <f t="shared" ca="1" si="1"/>
        <v>22</v>
      </c>
    </row>
    <row r="24" spans="1:22" ht="23.25" x14ac:dyDescent="0.35">
      <c r="A24" s="18" t="s">
        <v>54</v>
      </c>
      <c r="B24" s="23" t="s">
        <v>100</v>
      </c>
      <c r="C24" s="19" t="s">
        <v>119</v>
      </c>
      <c r="D24" s="17">
        <v>0</v>
      </c>
      <c r="E24" s="14">
        <f ca="1">COUNTIF(k1body,"&lt;"&amp;D24)*ROWS(k1body)</f>
        <v>0</v>
      </c>
      <c r="F24" s="15">
        <f ca="1">IF(COUNTIF(k1xpom,E24)&gt;1,RANK(E24, k1xpom, 0) + (COUNT(k1xpom) + 1 - RANK(E24, k1xpom, 0) - RANK(E24, k1xpom, 1))/2,RANK(E24, k1xpom, 0) + (COUNT(k1xpom) + 1 - RANK(E24, k1xpom, 0) - RANK(E24, k1xpom, 1)))</f>
        <v>25</v>
      </c>
      <c r="G24" s="17">
        <v>1</v>
      </c>
      <c r="H24" s="14">
        <f ca="1">COUNTIF(k2body,"&lt;"&amp;G24)*ROWS(k2body)</f>
        <v>1080</v>
      </c>
      <c r="I24" s="15">
        <f ca="1">IF(COUNTIF(k2xpom,H24)&gt;1,RANK(H24, k2xpom, 0) + (COUNT(k2xpom) + 1 - RANK(H24, k2xpom, 0) - RANK(H24, k2xpom, 1))/2,RANK(H24, k2xpom, 0) + (COUNT(k2xpom) + 1 - RANK(H24, k2xpom, 0) - RANK(H24, k2xpom, 1)))</f>
        <v>10</v>
      </c>
      <c r="J24" s="17">
        <v>1</v>
      </c>
      <c r="K24" s="14">
        <f ca="1">COUNTIF(k3body,"&lt;"&amp;J24)*ROWS(k3body)</f>
        <v>880</v>
      </c>
      <c r="L24" s="15">
        <f ca="1">IF(COUNTIF(k3xpom,K24)&gt;1,RANK(K24, k3xpom, 0) + (COUNT(k3xpom) + 1 - RANK(K24, k3xpom, 0) - RANK(K24, k3xpom, 1))/2,RANK(K24, k3xpom, 0) + (COUNT(k3xpom) + 1 - RANK(K24, k3xpom, 0) - RANK(K24, k3xpom, 1)))</f>
        <v>13</v>
      </c>
      <c r="M24" s="17">
        <v>0</v>
      </c>
      <c r="N24" s="14">
        <f ca="1">COUNTIF(k4body,"&lt;"&amp;M24)*ROWS(k4body)</f>
        <v>0</v>
      </c>
      <c r="O24" s="15">
        <f ca="1">IF(COUNTIF(k4xpom,N24)&gt;1,RANK(N24, k4xpom, 0) + (COUNT(k4xpom) + 1 - RANK(N24, k4xpom, 0) - RANK(N24, k4xpom, 1))/2,RANK(N24, k4xpom, 0) + (COUNT(k4xpom) + 1 - RANK(N24, k4xpom, 0) - RANK(N24, k4xpom, 1)))</f>
        <v>28</v>
      </c>
      <c r="P24" s="17">
        <v>0</v>
      </c>
      <c r="Q24" s="14">
        <f ca="1">COUNTIF(k5body,"&lt;"&amp;P24)*ROWS(k5body)</f>
        <v>0</v>
      </c>
      <c r="R24" s="15">
        <f ca="1">IF(COUNTIF(k5xpom,Q24)&gt;1,RANK(Q24, k5xpom, 0) + (COUNT(k5xpom) + 1 - RANK(Q24, k5xpom, 0) - RANK(Q24, k5xpom, 1))/2,RANK(Q24, k5xpom, 0) + (COUNT(k5xpom) + 1 - RANK(Q24, k5xpom, 0) - RANK(Q24, k5xpom, 1)))</f>
        <v>30</v>
      </c>
      <c r="S24" s="9">
        <f>SUM(D24,G24,J24,M24,P24)</f>
        <v>2</v>
      </c>
      <c r="T24" s="7">
        <f ca="1">SUM(F24,I24,L24,O24,R24)</f>
        <v>106</v>
      </c>
      <c r="U24" s="6">
        <f t="shared" ca="1" si="0"/>
        <v>27692</v>
      </c>
      <c r="V24" s="2">
        <f t="shared" ca="1" si="1"/>
        <v>23</v>
      </c>
    </row>
    <row r="25" spans="1:22" ht="23.25" x14ac:dyDescent="0.35">
      <c r="A25" s="18" t="s">
        <v>27</v>
      </c>
      <c r="B25" s="21" t="s">
        <v>77</v>
      </c>
      <c r="C25" s="19" t="s">
        <v>36</v>
      </c>
      <c r="D25" s="17">
        <v>0</v>
      </c>
      <c r="E25" s="14">
        <f ca="1">COUNTIF(k1body,"&lt;"&amp;D25)*ROWS(k1body)</f>
        <v>0</v>
      </c>
      <c r="F25" s="15">
        <f ca="1">IF(COUNTIF(k1xpom,E25)&gt;1,RANK(E25, k1xpom, 0) + (COUNT(k1xpom) + 1 - RANK(E25, k1xpom, 0) - RANK(E25, k1xpom, 1))/2,RANK(E25, k1xpom, 0) + (COUNT(k1xpom) + 1 - RANK(E25, k1xpom, 0) - RANK(E25, k1xpom, 1)))</f>
        <v>25</v>
      </c>
      <c r="G25" s="17">
        <v>0</v>
      </c>
      <c r="H25" s="14">
        <f ca="1">COUNTIF(k2body,"&lt;"&amp;G25)*ROWS(k2body)</f>
        <v>0</v>
      </c>
      <c r="I25" s="15">
        <f ca="1">IF(COUNTIF(k2xpom,H25)&gt;1,RANK(H25, k2xpom, 0) + (COUNT(k2xpom) + 1 - RANK(H25, k2xpom, 0) - RANK(H25, k2xpom, 1))/2,RANK(H25, k2xpom, 0) + (COUNT(k2xpom) + 1 - RANK(H25, k2xpom, 0) - RANK(H25, k2xpom, 1)))</f>
        <v>27</v>
      </c>
      <c r="J25" s="17">
        <v>0</v>
      </c>
      <c r="K25" s="14">
        <f ca="1">COUNTIF(k3body,"&lt;"&amp;J25)*ROWS(k3body)</f>
        <v>0</v>
      </c>
      <c r="L25" s="15">
        <f ca="1">IF(COUNTIF(k3xpom,K25)&gt;1,RANK(K25, k3xpom, 0) + (COUNT(k3xpom) + 1 - RANK(K25, k3xpom, 0) - RANK(K25, k3xpom, 1))/2,RANK(K25, k3xpom, 0) + (COUNT(k3xpom) + 1 - RANK(K25, k3xpom, 0) - RANK(K25, k3xpom, 1)))</f>
        <v>29.5</v>
      </c>
      <c r="M25" s="17">
        <v>4</v>
      </c>
      <c r="N25" s="14">
        <f ca="1">COUNTIF(k4body,"&lt;"&amp;M25)*ROWS(k4body)</f>
        <v>1520</v>
      </c>
      <c r="O25" s="15">
        <f ca="1">IF(COUNTIF(k4xpom,N25)&gt;1,RANK(N25, k4xpom, 0) + (COUNT(k4xpom) + 1 - RANK(N25, k4xpom, 0) - RANK(N25, k4xpom, 1))/2,RANK(N25, k4xpom, 0) + (COUNT(k4xpom) + 1 - RANK(N25, k4xpom, 0) - RANK(N25, k4xpom, 1)))</f>
        <v>1.5</v>
      </c>
      <c r="P25" s="17">
        <v>0</v>
      </c>
      <c r="Q25" s="14">
        <f ca="1">COUNTIF(k5body,"&lt;"&amp;P25)*ROWS(k5body)</f>
        <v>0</v>
      </c>
      <c r="R25" s="15">
        <f ca="1">IF(COUNTIF(k5xpom,Q25)&gt;1,RANK(Q25, k5xpom, 0) + (COUNT(k5xpom) + 1 - RANK(Q25, k5xpom, 0) - RANK(Q25, k5xpom, 1))/2,RANK(Q25, k5xpom, 0) + (COUNT(k5xpom) + 1 - RANK(Q25, k5xpom, 0) - RANK(Q25, k5xpom, 1)))</f>
        <v>30</v>
      </c>
      <c r="S25" s="9">
        <f>SUM(D25,G25,J25,M25,P25)</f>
        <v>4</v>
      </c>
      <c r="T25" s="7">
        <f ca="1">SUM(F25,I25,L25,O25,R25)</f>
        <v>113</v>
      </c>
      <c r="U25" s="6">
        <f t="shared" ca="1" si="0"/>
        <v>26584</v>
      </c>
      <c r="V25" s="2">
        <f t="shared" ca="1" si="1"/>
        <v>24</v>
      </c>
    </row>
    <row r="26" spans="1:22" ht="23.25" x14ac:dyDescent="0.3">
      <c r="A26" s="18" t="s">
        <v>31</v>
      </c>
      <c r="B26" s="22" t="s">
        <v>81</v>
      </c>
      <c r="C26" s="19" t="s">
        <v>40</v>
      </c>
      <c r="D26" s="17">
        <v>0</v>
      </c>
      <c r="E26" s="14">
        <f ca="1">COUNTIF(k1body,"&lt;"&amp;D26)*ROWS(k1body)</f>
        <v>0</v>
      </c>
      <c r="F26" s="15">
        <f ca="1">IF(COUNTIF(k1xpom,E26)&gt;1,RANK(E26, k1xpom, 0) + (COUNT(k1xpom) + 1 - RANK(E26, k1xpom, 0) - RANK(E26, k1xpom, 1))/2,RANK(E26, k1xpom, 0) + (COUNT(k1xpom) + 1 - RANK(E26, k1xpom, 0) - RANK(E26, k1xpom, 1)))</f>
        <v>25</v>
      </c>
      <c r="G26" s="17">
        <v>0</v>
      </c>
      <c r="H26" s="14">
        <f ca="1">COUNTIF(k2body,"&lt;"&amp;G26)*ROWS(k2body)</f>
        <v>0</v>
      </c>
      <c r="I26" s="15">
        <f ca="1">IF(COUNTIF(k2xpom,H26)&gt;1,RANK(H26, k2xpom, 0) + (COUNT(k2xpom) + 1 - RANK(H26, k2xpom, 0) - RANK(H26, k2xpom, 1))/2,RANK(H26, k2xpom, 0) + (COUNT(k2xpom) + 1 - RANK(H26, k2xpom, 0) - RANK(H26, k2xpom, 1)))</f>
        <v>27</v>
      </c>
      <c r="J26" s="17">
        <v>2</v>
      </c>
      <c r="K26" s="14">
        <f ca="1">COUNTIF(k3body,"&lt;"&amp;J26)*ROWS(k3body)</f>
        <v>1320</v>
      </c>
      <c r="L26" s="15">
        <f ca="1">IF(COUNTIF(k3xpom,K26)&gt;1,RANK(K26, k3xpom, 0) + (COUNT(k3xpom) + 1 - RANK(K26, k3xpom, 0) - RANK(K26, k3xpom, 1))/2,RANK(K26, k3xpom, 0) + (COUNT(k3xpom) + 1 - RANK(K26, k3xpom, 0) - RANK(K26, k3xpom, 1)))</f>
        <v>4.5</v>
      </c>
      <c r="M26" s="17">
        <v>0</v>
      </c>
      <c r="N26" s="14">
        <f ca="1">COUNTIF(k4body,"&lt;"&amp;M26)*ROWS(k4body)</f>
        <v>0</v>
      </c>
      <c r="O26" s="15">
        <f ca="1">IF(COUNTIF(k4xpom,N26)&gt;1,RANK(N26, k4xpom, 0) + (COUNT(k4xpom) + 1 - RANK(N26, k4xpom, 0) - RANK(N26, k4xpom, 1))/2,RANK(N26, k4xpom, 0) + (COUNT(k4xpom) + 1 - RANK(N26, k4xpom, 0) - RANK(N26, k4xpom, 1)))</f>
        <v>28</v>
      </c>
      <c r="P26" s="17">
        <v>0</v>
      </c>
      <c r="Q26" s="14">
        <f ca="1">COUNTIF(k5body,"&lt;"&amp;P26)*ROWS(k5body)</f>
        <v>0</v>
      </c>
      <c r="R26" s="15">
        <f ca="1">IF(COUNTIF(k5xpom,Q26)&gt;1,RANK(Q26, k5xpom, 0) + (COUNT(k5xpom) + 1 - RANK(Q26, k5xpom, 0) - RANK(Q26, k5xpom, 1))/2,RANK(Q26, k5xpom, 0) + (COUNT(k5xpom) + 1 - RANK(Q26, k5xpom, 0) - RANK(Q26, k5xpom, 1)))</f>
        <v>30</v>
      </c>
      <c r="S26" s="9">
        <f>SUM(D26,G26,J26,M26,P26)</f>
        <v>2</v>
      </c>
      <c r="T26" s="7">
        <f ca="1">SUM(F26,I26,L26,O26,R26)</f>
        <v>114.5</v>
      </c>
      <c r="U26" s="6">
        <f t="shared" ca="1" si="0"/>
        <v>21292</v>
      </c>
      <c r="V26" s="2">
        <f t="shared" ca="1" si="1"/>
        <v>26</v>
      </c>
    </row>
    <row r="27" spans="1:22" ht="23.25" x14ac:dyDescent="0.35">
      <c r="A27" s="18" t="s">
        <v>49</v>
      </c>
      <c r="B27" s="21" t="s">
        <v>95</v>
      </c>
      <c r="C27" s="19" t="s">
        <v>114</v>
      </c>
      <c r="D27" s="17">
        <v>0</v>
      </c>
      <c r="E27" s="14">
        <f ca="1">COUNTIF(k1body,"&lt;"&amp;D27)*ROWS(k1body)</f>
        <v>0</v>
      </c>
      <c r="F27" s="15">
        <f ca="1">IF(COUNTIF(k1xpom,E27)&gt;1,RANK(E27, k1xpom, 0) + (COUNT(k1xpom) + 1 - RANK(E27, k1xpom, 0) - RANK(E27, k1xpom, 1))/2,RANK(E27, k1xpom, 0) + (COUNT(k1xpom) + 1 - RANK(E27, k1xpom, 0) - RANK(E27, k1xpom, 1)))</f>
        <v>25</v>
      </c>
      <c r="G27" s="17">
        <v>0</v>
      </c>
      <c r="H27" s="14">
        <f ca="1">COUNTIF(k2body,"&lt;"&amp;G27)*ROWS(k2body)</f>
        <v>0</v>
      </c>
      <c r="I27" s="15">
        <f ca="1">IF(COUNTIF(k2xpom,H27)&gt;1,RANK(H27, k2xpom, 0) + (COUNT(k2xpom) + 1 - RANK(H27, k2xpom, 0) - RANK(H27, k2xpom, 1))/2,RANK(H27, k2xpom, 0) + (COUNT(k2xpom) + 1 - RANK(H27, k2xpom, 0) - RANK(H27, k2xpom, 1)))</f>
        <v>27</v>
      </c>
      <c r="J27" s="17">
        <v>2</v>
      </c>
      <c r="K27" s="14">
        <f ca="1">COUNTIF(k3body,"&lt;"&amp;J27)*ROWS(k3body)</f>
        <v>1320</v>
      </c>
      <c r="L27" s="15">
        <f ca="1">IF(COUNTIF(k3xpom,K27)&gt;1,RANK(K27, k3xpom, 0) + (COUNT(k3xpom) + 1 - RANK(K27, k3xpom, 0) - RANK(K27, k3xpom, 1))/2,RANK(K27, k3xpom, 0) + (COUNT(k3xpom) + 1 - RANK(K27, k3xpom, 0) - RANK(K27, k3xpom, 1)))</f>
        <v>4.5</v>
      </c>
      <c r="M27" s="17">
        <v>0</v>
      </c>
      <c r="N27" s="14">
        <f ca="1">COUNTIF(k4body,"&lt;"&amp;M27)*ROWS(k4body)</f>
        <v>0</v>
      </c>
      <c r="O27" s="15">
        <f ca="1">IF(COUNTIF(k4xpom,N27)&gt;1,RANK(N27, k4xpom, 0) + (COUNT(k4xpom) + 1 - RANK(N27, k4xpom, 0) - RANK(N27, k4xpom, 1))/2,RANK(N27, k4xpom, 0) + (COUNT(k4xpom) + 1 - RANK(N27, k4xpom, 0) - RANK(N27, k4xpom, 1)))</f>
        <v>28</v>
      </c>
      <c r="P27" s="17">
        <v>0</v>
      </c>
      <c r="Q27" s="14">
        <f ca="1">COUNTIF(k5body,"&lt;"&amp;P27)*ROWS(k5body)</f>
        <v>0</v>
      </c>
      <c r="R27" s="15">
        <f ca="1">IF(COUNTIF(k5xpom,Q27)&gt;1,RANK(Q27, k5xpom, 0) + (COUNT(k5xpom) + 1 - RANK(Q27, k5xpom, 0) - RANK(Q27, k5xpom, 1))/2,RANK(Q27, k5xpom, 0) + (COUNT(k5xpom) + 1 - RANK(Q27, k5xpom, 0) - RANK(Q27, k5xpom, 1)))</f>
        <v>30</v>
      </c>
      <c r="S27" s="9">
        <f>SUM(D27,G27,J27,M27,P27)</f>
        <v>2</v>
      </c>
      <c r="T27" s="7">
        <f ca="1">SUM(F27,I27,L27,O27,R27)</f>
        <v>114.5</v>
      </c>
      <c r="U27" s="6">
        <f t="shared" ca="1" si="0"/>
        <v>21292</v>
      </c>
      <c r="V27" s="2">
        <f t="shared" ca="1" si="1"/>
        <v>26</v>
      </c>
    </row>
    <row r="28" spans="1:22" ht="23.25" x14ac:dyDescent="0.35">
      <c r="A28" s="18" t="s">
        <v>50</v>
      </c>
      <c r="B28" s="21" t="s">
        <v>96</v>
      </c>
      <c r="C28" s="19" t="s">
        <v>115</v>
      </c>
      <c r="D28" s="17">
        <v>0</v>
      </c>
      <c r="E28" s="14">
        <f ca="1">COUNTIF(k1body,"&lt;"&amp;D28)*ROWS(k1body)</f>
        <v>0</v>
      </c>
      <c r="F28" s="15">
        <f ca="1">IF(COUNTIF(k1xpom,E28)&gt;1,RANK(E28, k1xpom, 0) + (COUNT(k1xpom) + 1 - RANK(E28, k1xpom, 0) - RANK(E28, k1xpom, 1))/2,RANK(E28, k1xpom, 0) + (COUNT(k1xpom) + 1 - RANK(E28, k1xpom, 0) - RANK(E28, k1xpom, 1)))</f>
        <v>25</v>
      </c>
      <c r="G28" s="17">
        <v>0</v>
      </c>
      <c r="H28" s="14">
        <f ca="1">COUNTIF(k2body,"&lt;"&amp;G28)*ROWS(k2body)</f>
        <v>0</v>
      </c>
      <c r="I28" s="15">
        <f ca="1">IF(COUNTIF(k2xpom,H28)&gt;1,RANK(H28, k2xpom, 0) + (COUNT(k2xpom) + 1 - RANK(H28, k2xpom, 0) - RANK(H28, k2xpom, 1))/2,RANK(H28, k2xpom, 0) + (COUNT(k2xpom) + 1 - RANK(H28, k2xpom, 0) - RANK(H28, k2xpom, 1)))</f>
        <v>27</v>
      </c>
      <c r="J28" s="17">
        <v>2</v>
      </c>
      <c r="K28" s="14">
        <f ca="1">COUNTIF(k3body,"&lt;"&amp;J28)*ROWS(k3body)</f>
        <v>1320</v>
      </c>
      <c r="L28" s="15">
        <f ca="1">IF(COUNTIF(k3xpom,K28)&gt;1,RANK(K28, k3xpom, 0) + (COUNT(k3xpom) + 1 - RANK(K28, k3xpom, 0) - RANK(K28, k3xpom, 1))/2,RANK(K28, k3xpom, 0) + (COUNT(k3xpom) + 1 - RANK(K28, k3xpom, 0) - RANK(K28, k3xpom, 1)))</f>
        <v>4.5</v>
      </c>
      <c r="M28" s="17">
        <v>0</v>
      </c>
      <c r="N28" s="14">
        <f ca="1">COUNTIF(k4body,"&lt;"&amp;M28)*ROWS(k4body)</f>
        <v>0</v>
      </c>
      <c r="O28" s="15">
        <f ca="1">IF(COUNTIF(k4xpom,N28)&gt;1,RANK(N28, k4xpom, 0) + (COUNT(k4xpom) + 1 - RANK(N28, k4xpom, 0) - RANK(N28, k4xpom, 1))/2,RANK(N28, k4xpom, 0) + (COUNT(k4xpom) + 1 - RANK(N28, k4xpom, 0) - RANK(N28, k4xpom, 1)))</f>
        <v>28</v>
      </c>
      <c r="P28" s="17">
        <v>0</v>
      </c>
      <c r="Q28" s="14">
        <f ca="1">COUNTIF(k5body,"&lt;"&amp;P28)*ROWS(k5body)</f>
        <v>0</v>
      </c>
      <c r="R28" s="15">
        <f ca="1">IF(COUNTIF(k5xpom,Q28)&gt;1,RANK(Q28, k5xpom, 0) + (COUNT(k5xpom) + 1 - RANK(Q28, k5xpom, 0) - RANK(Q28, k5xpom, 1))/2,RANK(Q28, k5xpom, 0) + (COUNT(k5xpom) + 1 - RANK(Q28, k5xpom, 0) - RANK(Q28, k5xpom, 1)))</f>
        <v>30</v>
      </c>
      <c r="S28" s="9">
        <f>SUM(D28,G28,J28,M28,P28)</f>
        <v>2</v>
      </c>
      <c r="T28" s="7">
        <f ca="1">SUM(F28,I28,L28,O28,R28)</f>
        <v>114.5</v>
      </c>
      <c r="U28" s="6">
        <f t="shared" ca="1" si="0"/>
        <v>21292</v>
      </c>
      <c r="V28" s="2">
        <f t="shared" ca="1" si="1"/>
        <v>26</v>
      </c>
    </row>
    <row r="29" spans="1:22" ht="23.25" x14ac:dyDescent="0.35">
      <c r="A29" s="18" t="s">
        <v>40</v>
      </c>
      <c r="B29" s="21" t="s">
        <v>87</v>
      </c>
      <c r="C29" s="19" t="s">
        <v>49</v>
      </c>
      <c r="D29" s="17">
        <v>0</v>
      </c>
      <c r="E29" s="14">
        <f ca="1">COUNTIF(k1body,"&lt;"&amp;D29)*ROWS(k1body)</f>
        <v>0</v>
      </c>
      <c r="F29" s="15">
        <f ca="1">IF(COUNTIF(k1xpom,E29)&gt;1,RANK(E29, k1xpom, 0) + (COUNT(k1xpom) + 1 - RANK(E29, k1xpom, 0) - RANK(E29, k1xpom, 1))/2,RANK(E29, k1xpom, 0) + (COUNT(k1xpom) + 1 - RANK(E29, k1xpom, 0) - RANK(E29, k1xpom, 1)))</f>
        <v>25</v>
      </c>
      <c r="G29" s="17">
        <v>0</v>
      </c>
      <c r="H29" s="14">
        <f ca="1">COUNTIF(k2body,"&lt;"&amp;G29)*ROWS(k2body)</f>
        <v>0</v>
      </c>
      <c r="I29" s="15">
        <f ca="1">IF(COUNTIF(k2xpom,H29)&gt;1,RANK(H29, k2xpom, 0) + (COUNT(k2xpom) + 1 - RANK(H29, k2xpom, 0) - RANK(H29, k2xpom, 1))/2,RANK(H29, k2xpom, 0) + (COUNT(k2xpom) + 1 - RANK(H29, k2xpom, 0) - RANK(H29, k2xpom, 1)))</f>
        <v>27</v>
      </c>
      <c r="J29" s="17">
        <v>0</v>
      </c>
      <c r="K29" s="14">
        <f ca="1">COUNTIF(k3body,"&lt;"&amp;J29)*ROWS(k3body)</f>
        <v>0</v>
      </c>
      <c r="L29" s="15">
        <f ca="1">IF(COUNTIF(k3xpom,K29)&gt;1,RANK(K29, k3xpom, 0) + (COUNT(k3xpom) + 1 - RANK(K29, k3xpom, 0) - RANK(K29, k3xpom, 1))/2,RANK(K29, k3xpom, 0) + (COUNT(k3xpom) + 1 - RANK(K29, k3xpom, 0) - RANK(K29, k3xpom, 1)))</f>
        <v>29.5</v>
      </c>
      <c r="M29" s="17">
        <v>0</v>
      </c>
      <c r="N29" s="14">
        <f ca="1">COUNTIF(k4body,"&lt;"&amp;M29)*ROWS(k4body)</f>
        <v>0</v>
      </c>
      <c r="O29" s="15">
        <f ca="1">IF(COUNTIF(k4xpom,N29)&gt;1,RANK(N29, k4xpom, 0) + (COUNT(k4xpom) + 1 - RANK(N29, k4xpom, 0) - RANK(N29, k4xpom, 1))/2,RANK(N29, k4xpom, 0) + (COUNT(k4xpom) + 1 - RANK(N29, k4xpom, 0) - RANK(N29, k4xpom, 1)))</f>
        <v>28</v>
      </c>
      <c r="P29" s="17">
        <v>2</v>
      </c>
      <c r="Q29" s="14">
        <f ca="1">COUNTIF(k5body,"&lt;"&amp;P29)*ROWS(k5body)</f>
        <v>1240</v>
      </c>
      <c r="R29" s="15">
        <f ca="1">IF(COUNTIF(k5xpom,Q29)&gt;1,RANK(Q29, k5xpom, 0) + (COUNT(k5xpom) + 1 - RANK(Q29, k5xpom, 0) - RANK(Q29, k5xpom, 1))/2,RANK(Q29, k5xpom, 0) + (COUNT(k5xpom) + 1 - RANK(Q29, k5xpom, 0) - RANK(Q29, k5xpom, 1)))</f>
        <v>7</v>
      </c>
      <c r="S29" s="9">
        <f>SUM(D29,G29,J29,M29,P29)</f>
        <v>2</v>
      </c>
      <c r="T29" s="7">
        <f ca="1">SUM(F29,I29,L29,O29,R29)</f>
        <v>116.5</v>
      </c>
      <c r="U29" s="6">
        <f t="shared" ca="1" si="0"/>
        <v>19692</v>
      </c>
      <c r="V29" s="2">
        <f t="shared" ca="1" si="1"/>
        <v>28</v>
      </c>
    </row>
    <row r="30" spans="1:22" ht="23.25" x14ac:dyDescent="0.35">
      <c r="A30" s="18" t="s">
        <v>111</v>
      </c>
      <c r="B30" s="21" t="s">
        <v>101</v>
      </c>
      <c r="C30" s="19" t="s">
        <v>120</v>
      </c>
      <c r="D30" s="17">
        <v>1</v>
      </c>
      <c r="E30" s="14">
        <f ca="1">COUNTIF(k1body,"&lt;"&amp;D30)*ROWS(k1body)</f>
        <v>1240</v>
      </c>
      <c r="F30" s="15">
        <f ca="1">IF(COUNTIF(k1xpom,E30)&gt;1,RANK(E30, k1xpom, 0) + (COUNT(k1xpom) + 1 - RANK(E30, k1xpom, 0) - RANK(E30, k1xpom, 1))/2,RANK(E30, k1xpom, 0) + (COUNT(k1xpom) + 1 - RANK(E30, k1xpom, 0) - RANK(E30, k1xpom, 1)))</f>
        <v>5</v>
      </c>
      <c r="G30" s="17">
        <v>0</v>
      </c>
      <c r="H30" s="14">
        <f ca="1">COUNTIF(k2body,"&lt;"&amp;G30)*ROWS(k2body)</f>
        <v>0</v>
      </c>
      <c r="I30" s="15">
        <f ca="1">IF(COUNTIF(k2xpom,H30)&gt;1,RANK(H30, k2xpom, 0) + (COUNT(k2xpom) + 1 - RANK(H30, k2xpom, 0) - RANK(H30, k2xpom, 1))/2,RANK(H30, k2xpom, 0) + (COUNT(k2xpom) + 1 - RANK(H30, k2xpom, 0) - RANK(H30, k2xpom, 1)))</f>
        <v>27</v>
      </c>
      <c r="J30" s="17">
        <v>0</v>
      </c>
      <c r="K30" s="14">
        <f ca="1">COUNTIF(k3body,"&lt;"&amp;J30)*ROWS(k3body)</f>
        <v>0</v>
      </c>
      <c r="L30" s="15">
        <f ca="1">IF(COUNTIF(k3xpom,K30)&gt;1,RANK(K30, k3xpom, 0) + (COUNT(k3xpom) + 1 - RANK(K30, k3xpom, 0) - RANK(K30, k3xpom, 1))/2,RANK(K30, k3xpom, 0) + (COUNT(k3xpom) + 1 - RANK(K30, k3xpom, 0) - RANK(K30, k3xpom, 1)))</f>
        <v>29.5</v>
      </c>
      <c r="M30" s="17">
        <v>0</v>
      </c>
      <c r="N30" s="14">
        <f ca="1">COUNTIF(k4body,"&lt;"&amp;M30)*ROWS(k4body)</f>
        <v>0</v>
      </c>
      <c r="O30" s="15">
        <f ca="1">IF(COUNTIF(k4xpom,N30)&gt;1,RANK(N30, k4xpom, 0) + (COUNT(k4xpom) + 1 - RANK(N30, k4xpom, 0) - RANK(N30, k4xpom, 1))/2,RANK(N30, k4xpom, 0) + (COUNT(k4xpom) + 1 - RANK(N30, k4xpom, 0) - RANK(N30, k4xpom, 1)))</f>
        <v>28</v>
      </c>
      <c r="P30" s="17">
        <v>0</v>
      </c>
      <c r="Q30" s="14">
        <f ca="1">COUNTIF(k5body,"&lt;"&amp;P30)*ROWS(k5body)</f>
        <v>0</v>
      </c>
      <c r="R30" s="15">
        <f ca="1">IF(COUNTIF(k5xpom,Q30)&gt;1,RANK(Q30, k5xpom, 0) + (COUNT(k5xpom) + 1 - RANK(Q30, k5xpom, 0) - RANK(Q30, k5xpom, 1))/2,RANK(Q30, k5xpom, 0) + (COUNT(k5xpom) + 1 - RANK(Q30, k5xpom, 0) - RANK(Q30, k5xpom, 1)))</f>
        <v>30</v>
      </c>
      <c r="S30" s="9">
        <f>SUM(D30,G30,J30,M30,P30)</f>
        <v>1</v>
      </c>
      <c r="T30" s="7">
        <f ca="1">SUM(F30,I30,L30,O30,R30)</f>
        <v>119.5</v>
      </c>
      <c r="U30" s="6">
        <f t="shared" ca="1" si="0"/>
        <v>17887</v>
      </c>
      <c r="V30" s="2">
        <f t="shared" ca="1" si="1"/>
        <v>29</v>
      </c>
    </row>
    <row r="31" spans="1:22" ht="23.25" x14ac:dyDescent="0.35">
      <c r="A31" s="18" t="s">
        <v>112</v>
      </c>
      <c r="B31" s="23" t="s">
        <v>102</v>
      </c>
      <c r="C31" s="19" t="s">
        <v>15</v>
      </c>
      <c r="D31" s="17">
        <v>0</v>
      </c>
      <c r="E31" s="14">
        <f ca="1">COUNTIF(k1body,"&lt;"&amp;D31)*ROWS(k1body)</f>
        <v>0</v>
      </c>
      <c r="F31" s="15">
        <f ca="1">IF(COUNTIF(k1xpom,E31)&gt;1,RANK(E31, k1xpom, 0) + (COUNT(k1xpom) + 1 - RANK(E31, k1xpom, 0) - RANK(E31, k1xpom, 1))/2,RANK(E31, k1xpom, 0) + (COUNT(k1xpom) + 1 - RANK(E31, k1xpom, 0) - RANK(E31, k1xpom, 1)))</f>
        <v>25</v>
      </c>
      <c r="G31" s="17">
        <v>0</v>
      </c>
      <c r="H31" s="14">
        <f ca="1">COUNTIF(k2body,"&lt;"&amp;G31)*ROWS(k2body)</f>
        <v>0</v>
      </c>
      <c r="I31" s="15">
        <f ca="1">IF(COUNTIF(k2xpom,H31)&gt;1,RANK(H31, k2xpom, 0) + (COUNT(k2xpom) + 1 - RANK(H31, k2xpom, 0) - RANK(H31, k2xpom, 1))/2,RANK(H31, k2xpom, 0) + (COUNT(k2xpom) + 1 - RANK(H31, k2xpom, 0) - RANK(H31, k2xpom, 1)))</f>
        <v>27</v>
      </c>
      <c r="J31" s="17">
        <v>1</v>
      </c>
      <c r="K31" s="14">
        <f ca="1">COUNTIF(k3body,"&lt;"&amp;J31)*ROWS(k3body)</f>
        <v>880</v>
      </c>
      <c r="L31" s="15">
        <f ca="1">IF(COUNTIF(k3xpom,K31)&gt;1,RANK(K31, k3xpom, 0) + (COUNT(k3xpom) + 1 - RANK(K31, k3xpom, 0) - RANK(K31, k3xpom, 1))/2,RANK(K31, k3xpom, 0) + (COUNT(k3xpom) + 1 - RANK(K31, k3xpom, 0) - RANK(K31, k3xpom, 1)))</f>
        <v>13</v>
      </c>
      <c r="M31" s="17">
        <v>0</v>
      </c>
      <c r="N31" s="14">
        <f ca="1">COUNTIF(k4body,"&lt;"&amp;M31)*ROWS(k4body)</f>
        <v>0</v>
      </c>
      <c r="O31" s="15">
        <f ca="1">IF(COUNTIF(k4xpom,N31)&gt;1,RANK(N31, k4xpom, 0) + (COUNT(k4xpom) + 1 - RANK(N31, k4xpom, 0) - RANK(N31, k4xpom, 1))/2,RANK(N31, k4xpom, 0) + (COUNT(k4xpom) + 1 - RANK(N31, k4xpom, 0) - RANK(N31, k4xpom, 1)))</f>
        <v>28</v>
      </c>
      <c r="P31" s="17">
        <v>0</v>
      </c>
      <c r="Q31" s="14">
        <f ca="1">COUNTIF(k5body,"&lt;"&amp;P31)*ROWS(k5body)</f>
        <v>0</v>
      </c>
      <c r="R31" s="15">
        <f ca="1">IF(COUNTIF(k5xpom,Q31)&gt;1,RANK(Q31, k5xpom, 0) + (COUNT(k5xpom) + 1 - RANK(Q31, k5xpom, 0) - RANK(Q31, k5xpom, 1))/2,RANK(Q31, k5xpom, 0) + (COUNT(k5xpom) + 1 - RANK(Q31, k5xpom, 0) - RANK(Q31, k5xpom, 1)))</f>
        <v>30</v>
      </c>
      <c r="S31" s="9">
        <f>SUM(D31,G31,J31,M31,P31)</f>
        <v>1</v>
      </c>
      <c r="T31" s="7">
        <f ca="1">SUM(F31,I31,L31,O31,R31)</f>
        <v>123</v>
      </c>
      <c r="U31" s="6">
        <f t="shared" ca="1" si="0"/>
        <v>14687</v>
      </c>
      <c r="V31" s="2">
        <f t="shared" ca="1" si="1"/>
        <v>30.5</v>
      </c>
    </row>
    <row r="32" spans="1:22" ht="23.25" x14ac:dyDescent="0.35">
      <c r="A32" s="18" t="s">
        <v>120</v>
      </c>
      <c r="B32" s="21" t="s">
        <v>110</v>
      </c>
      <c r="C32" s="19" t="s">
        <v>23</v>
      </c>
      <c r="D32" s="17">
        <v>0</v>
      </c>
      <c r="E32" s="14">
        <f ca="1">COUNTIF(k1body,"&lt;"&amp;D32)*ROWS(k1body)</f>
        <v>0</v>
      </c>
      <c r="F32" s="15">
        <f ca="1">IF(COUNTIF(k1xpom,E32)&gt;1,RANK(E32, k1xpom, 0) + (COUNT(k1xpom) + 1 - RANK(E32, k1xpom, 0) - RANK(E32, k1xpom, 1))/2,RANK(E32, k1xpom, 0) + (COUNT(k1xpom) + 1 - RANK(E32, k1xpom, 0) - RANK(E32, k1xpom, 1)))</f>
        <v>25</v>
      </c>
      <c r="G32" s="17">
        <v>0</v>
      </c>
      <c r="H32" s="14">
        <f ca="1">COUNTIF(k2body,"&lt;"&amp;G32)*ROWS(k2body)</f>
        <v>0</v>
      </c>
      <c r="I32" s="15">
        <f ca="1">IF(COUNTIF(k2xpom,H32)&gt;1,RANK(H32, k2xpom, 0) + (COUNT(k2xpom) + 1 - RANK(H32, k2xpom, 0) - RANK(H32, k2xpom, 1))/2,RANK(H32, k2xpom, 0) + (COUNT(k2xpom) + 1 - RANK(H32, k2xpom, 0) - RANK(H32, k2xpom, 1)))</f>
        <v>27</v>
      </c>
      <c r="J32" s="17">
        <v>1</v>
      </c>
      <c r="K32" s="14">
        <f ca="1">COUNTIF(k3body,"&lt;"&amp;J32)*ROWS(k3body)</f>
        <v>880</v>
      </c>
      <c r="L32" s="15">
        <f ca="1">IF(COUNTIF(k3xpom,K32)&gt;1,RANK(K32, k3xpom, 0) + (COUNT(k3xpom) + 1 - RANK(K32, k3xpom, 0) - RANK(K32, k3xpom, 1))/2,RANK(K32, k3xpom, 0) + (COUNT(k3xpom) + 1 - RANK(K32, k3xpom, 0) - RANK(K32, k3xpom, 1)))</f>
        <v>13</v>
      </c>
      <c r="M32" s="17">
        <v>0</v>
      </c>
      <c r="N32" s="14">
        <f ca="1">COUNTIF(k4body,"&lt;"&amp;M32)*ROWS(k4body)</f>
        <v>0</v>
      </c>
      <c r="O32" s="15">
        <f ca="1">IF(COUNTIF(k4xpom,N32)&gt;1,RANK(N32, k4xpom, 0) + (COUNT(k4xpom) + 1 - RANK(N32, k4xpom, 0) - RANK(N32, k4xpom, 1))/2,RANK(N32, k4xpom, 0) + (COUNT(k4xpom) + 1 - RANK(N32, k4xpom, 0) - RANK(N32, k4xpom, 1)))</f>
        <v>28</v>
      </c>
      <c r="P32" s="17">
        <v>0</v>
      </c>
      <c r="Q32" s="14">
        <f ca="1">COUNTIF(k5body,"&lt;"&amp;P32)*ROWS(k5body)</f>
        <v>0</v>
      </c>
      <c r="R32" s="15">
        <f ca="1">IF(COUNTIF(k5xpom,Q32)&gt;1,RANK(Q32, k5xpom, 0) + (COUNT(k5xpom) + 1 - RANK(Q32, k5xpom, 0) - RANK(Q32, k5xpom, 1))/2,RANK(Q32, k5xpom, 0) + (COUNT(k5xpom) + 1 - RANK(Q32, k5xpom, 0) - RANK(Q32, k5xpom, 1)))</f>
        <v>30</v>
      </c>
      <c r="S32" s="9">
        <f>SUM(D32,G32,J32,M32,P32)</f>
        <v>1</v>
      </c>
      <c r="T32" s="7">
        <f ca="1">SUM(F32,I32,L32,O32,R32)</f>
        <v>123</v>
      </c>
      <c r="U32" s="6">
        <f t="shared" ca="1" si="0"/>
        <v>14687</v>
      </c>
      <c r="V32" s="2">
        <f t="shared" ca="1" si="1"/>
        <v>30.5</v>
      </c>
    </row>
    <row r="33" spans="1:22" ht="23.25" x14ac:dyDescent="0.3">
      <c r="A33" s="18" t="s">
        <v>17</v>
      </c>
      <c r="B33" s="22" t="s">
        <v>67</v>
      </c>
      <c r="C33" s="19" t="s">
        <v>26</v>
      </c>
      <c r="D33" s="17">
        <v>0</v>
      </c>
      <c r="E33" s="14">
        <f ca="1">COUNTIF(k1body,"&lt;"&amp;D33)*ROWS(k1body)</f>
        <v>0</v>
      </c>
      <c r="F33" s="15">
        <f ca="1">IF(COUNTIF(k1xpom,E33)&gt;1,RANK(E33, k1xpom, 0) + (COUNT(k1xpom) + 1 - RANK(E33, k1xpom, 0) - RANK(E33, k1xpom, 1))/2,RANK(E33, k1xpom, 0) + (COUNT(k1xpom) + 1 - RANK(E33, k1xpom, 0) - RANK(E33, k1xpom, 1)))</f>
        <v>25</v>
      </c>
      <c r="G33" s="17">
        <v>0</v>
      </c>
      <c r="H33" s="14">
        <f ca="1">COUNTIF(k2body,"&lt;"&amp;G33)*ROWS(k2body)</f>
        <v>0</v>
      </c>
      <c r="I33" s="15">
        <f ca="1">IF(COUNTIF(k2xpom,H33)&gt;1,RANK(H33, k2xpom, 0) + (COUNT(k2xpom) + 1 - RANK(H33, k2xpom, 0) - RANK(H33, k2xpom, 1))/2,RANK(H33, k2xpom, 0) + (COUNT(k2xpom) + 1 - RANK(H33, k2xpom, 0) - RANK(H33, k2xpom, 1)))</f>
        <v>27</v>
      </c>
      <c r="J33" s="17">
        <v>0</v>
      </c>
      <c r="K33" s="14">
        <f ca="1">COUNTIF(k3body,"&lt;"&amp;J33)*ROWS(k3body)</f>
        <v>0</v>
      </c>
      <c r="L33" s="15">
        <f ca="1">IF(COUNTIF(k3xpom,K33)&gt;1,RANK(K33, k3xpom, 0) + (COUNT(k3xpom) + 1 - RANK(K33, k3xpom, 0) - RANK(K33, k3xpom, 1))/2,RANK(K33, k3xpom, 0) + (COUNT(k3xpom) + 1 - RANK(K33, k3xpom, 0) - RANK(K33, k3xpom, 1)))</f>
        <v>29.5</v>
      </c>
      <c r="M33" s="17">
        <v>0</v>
      </c>
      <c r="N33" s="14">
        <f ca="1">COUNTIF(k4body,"&lt;"&amp;M33)*ROWS(k4body)</f>
        <v>0</v>
      </c>
      <c r="O33" s="15">
        <f ca="1">IF(COUNTIF(k4xpom,N33)&gt;1,RANK(N33, k4xpom, 0) + (COUNT(k4xpom) + 1 - RANK(N33, k4xpom, 0) - RANK(N33, k4xpom, 1))/2,RANK(N33, k4xpom, 0) + (COUNT(k4xpom) + 1 - RANK(N33, k4xpom, 0) - RANK(N33, k4xpom, 1)))</f>
        <v>28</v>
      </c>
      <c r="P33" s="17">
        <v>1</v>
      </c>
      <c r="Q33" s="14">
        <f ca="1">COUNTIF(k5body,"&lt;"&amp;P33)*ROWS(k5body)</f>
        <v>840</v>
      </c>
      <c r="R33" s="15">
        <f ca="1">IF(COUNTIF(k5xpom,Q33)&gt;1,RANK(Q33, k5xpom, 0) + (COUNT(k5xpom) + 1 - RANK(Q33, k5xpom, 0) - RANK(Q33, k5xpom, 1))/2,RANK(Q33, k5xpom, 0) + (COUNT(k5xpom) + 1 - RANK(Q33, k5xpom, 0) - RANK(Q33, k5xpom, 1)))</f>
        <v>14.5</v>
      </c>
      <c r="S33" s="9">
        <f>SUM(D33,G33,J33,M33,P33)</f>
        <v>1</v>
      </c>
      <c r="T33" s="7">
        <f ca="1">SUM(F33,I33,L33,O33,R33)</f>
        <v>124</v>
      </c>
      <c r="U33" s="6">
        <f t="shared" ca="1" si="0"/>
        <v>11487</v>
      </c>
      <c r="V33" s="2">
        <f t="shared" ca="1" si="1"/>
        <v>32.5</v>
      </c>
    </row>
    <row r="34" spans="1:22" ht="23.25" x14ac:dyDescent="0.3">
      <c r="A34" s="18" t="s">
        <v>48</v>
      </c>
      <c r="B34" s="22" t="s">
        <v>94</v>
      </c>
      <c r="C34" s="19" t="s">
        <v>113</v>
      </c>
      <c r="D34" s="17">
        <v>0</v>
      </c>
      <c r="E34" s="14">
        <f ca="1">COUNTIF(k1body,"&lt;"&amp;D34)*ROWS(k1body)</f>
        <v>0</v>
      </c>
      <c r="F34" s="15">
        <f ca="1">IF(COUNTIF(k1xpom,E34)&gt;1,RANK(E34, k1xpom, 0) + (COUNT(k1xpom) + 1 - RANK(E34, k1xpom, 0) - RANK(E34, k1xpom, 1))/2,RANK(E34, k1xpom, 0) + (COUNT(k1xpom) + 1 - RANK(E34, k1xpom, 0) - RANK(E34, k1xpom, 1)))</f>
        <v>25</v>
      </c>
      <c r="G34" s="17">
        <v>0</v>
      </c>
      <c r="H34" s="14">
        <f ca="1">COUNTIF(k2body,"&lt;"&amp;G34)*ROWS(k2body)</f>
        <v>0</v>
      </c>
      <c r="I34" s="15">
        <f ca="1">IF(COUNTIF(k2xpom,H34)&gt;1,RANK(H34, k2xpom, 0) + (COUNT(k2xpom) + 1 - RANK(H34, k2xpom, 0) - RANK(H34, k2xpom, 1))/2,RANK(H34, k2xpom, 0) + (COUNT(k2xpom) + 1 - RANK(H34, k2xpom, 0) - RANK(H34, k2xpom, 1)))</f>
        <v>27</v>
      </c>
      <c r="J34" s="17">
        <v>0</v>
      </c>
      <c r="K34" s="14">
        <f ca="1">COUNTIF(k3body,"&lt;"&amp;J34)*ROWS(k3body)</f>
        <v>0</v>
      </c>
      <c r="L34" s="15">
        <f ca="1">IF(COUNTIF(k3xpom,K34)&gt;1,RANK(K34, k3xpom, 0) + (COUNT(k3xpom) + 1 - RANK(K34, k3xpom, 0) - RANK(K34, k3xpom, 1))/2,RANK(K34, k3xpom, 0) + (COUNT(k3xpom) + 1 - RANK(K34, k3xpom, 0) - RANK(K34, k3xpom, 1)))</f>
        <v>29.5</v>
      </c>
      <c r="M34" s="17">
        <v>0</v>
      </c>
      <c r="N34" s="14">
        <f ca="1">COUNTIF(k4body,"&lt;"&amp;M34)*ROWS(k4body)</f>
        <v>0</v>
      </c>
      <c r="O34" s="15">
        <f ca="1">IF(COUNTIF(k4xpom,N34)&gt;1,RANK(N34, k4xpom, 0) + (COUNT(k4xpom) + 1 - RANK(N34, k4xpom, 0) - RANK(N34, k4xpom, 1))/2,RANK(N34, k4xpom, 0) + (COUNT(k4xpom) + 1 - RANK(N34, k4xpom, 0) - RANK(N34, k4xpom, 1)))</f>
        <v>28</v>
      </c>
      <c r="P34" s="17">
        <v>1</v>
      </c>
      <c r="Q34" s="14">
        <f ca="1">COUNTIF(k5body,"&lt;"&amp;P34)*ROWS(k5body)</f>
        <v>840</v>
      </c>
      <c r="R34" s="15">
        <f ca="1">IF(COUNTIF(k5xpom,Q34)&gt;1,RANK(Q34, k5xpom, 0) + (COUNT(k5xpom) + 1 - RANK(Q34, k5xpom, 0) - RANK(Q34, k5xpom, 1))/2,RANK(Q34, k5xpom, 0) + (COUNT(k5xpom) + 1 - RANK(Q34, k5xpom, 0) - RANK(Q34, k5xpom, 1)))</f>
        <v>14.5</v>
      </c>
      <c r="S34" s="9">
        <f>SUM(D34,G34,J34,M34,P34)</f>
        <v>1</v>
      </c>
      <c r="T34" s="7">
        <f ca="1">SUM(F34,I34,L34,O34,R34)</f>
        <v>124</v>
      </c>
      <c r="U34" s="6">
        <f t="shared" ca="1" si="0"/>
        <v>11487</v>
      </c>
      <c r="V34" s="2">
        <f t="shared" ca="1" si="1"/>
        <v>32.5</v>
      </c>
    </row>
    <row r="35" spans="1:22" ht="23.25" x14ac:dyDescent="0.35">
      <c r="A35" s="18" t="s">
        <v>15</v>
      </c>
      <c r="B35" s="21" t="s">
        <v>66</v>
      </c>
      <c r="C35" s="19" t="s">
        <v>24</v>
      </c>
      <c r="D35" s="17">
        <v>0</v>
      </c>
      <c r="E35" s="14">
        <f ca="1">COUNTIF(k1body,"&lt;"&amp;D35)*ROWS(k1body)</f>
        <v>0</v>
      </c>
      <c r="F35" s="15">
        <f ca="1">IF(COUNTIF(k1xpom,E35)&gt;1,RANK(E35, k1xpom, 0) + (COUNT(k1xpom) + 1 - RANK(E35, k1xpom, 0) - RANK(E35, k1xpom, 1))/2,RANK(E35, k1xpom, 0) + (COUNT(k1xpom) + 1 - RANK(E35, k1xpom, 0) - RANK(E35, k1xpom, 1)))</f>
        <v>25</v>
      </c>
      <c r="G35" s="17">
        <v>0</v>
      </c>
      <c r="H35" s="14">
        <f ca="1">COUNTIF(k2body,"&lt;"&amp;G35)*ROWS(k2body)</f>
        <v>0</v>
      </c>
      <c r="I35" s="15">
        <f ca="1">IF(COUNTIF(k2xpom,H35)&gt;1,RANK(H35, k2xpom, 0) + (COUNT(k2xpom) + 1 - RANK(H35, k2xpom, 0) - RANK(H35, k2xpom, 1))/2,RANK(H35, k2xpom, 0) + (COUNT(k2xpom) + 1 - RANK(H35, k2xpom, 0) - RANK(H35, k2xpom, 1)))</f>
        <v>27</v>
      </c>
      <c r="J35" s="17">
        <v>0</v>
      </c>
      <c r="K35" s="14">
        <f ca="1">COUNTIF(k3body,"&lt;"&amp;J35)*ROWS(k3body)</f>
        <v>0</v>
      </c>
      <c r="L35" s="15">
        <f ca="1">IF(COUNTIF(k3xpom,K35)&gt;1,RANK(K35, k3xpom, 0) + (COUNT(k3xpom) + 1 - RANK(K35, k3xpom, 0) - RANK(K35, k3xpom, 1))/2,RANK(K35, k3xpom, 0) + (COUNT(k3xpom) + 1 - RANK(K35, k3xpom, 0) - RANK(K35, k3xpom, 1)))</f>
        <v>29.5</v>
      </c>
      <c r="M35" s="17">
        <v>0</v>
      </c>
      <c r="N35" s="14">
        <f ca="1">COUNTIF(k4body,"&lt;"&amp;M35)*ROWS(k4body)</f>
        <v>0</v>
      </c>
      <c r="O35" s="15">
        <f ca="1">IF(COUNTIF(k4xpom,N35)&gt;1,RANK(N35, k4xpom, 0) + (COUNT(k4xpom) + 1 - RANK(N35, k4xpom, 0) - RANK(N35, k4xpom, 1))/2,RANK(N35, k4xpom, 0) + (COUNT(k4xpom) + 1 - RANK(N35, k4xpom, 0) - RANK(N35, k4xpom, 1)))</f>
        <v>28</v>
      </c>
      <c r="P35" s="17">
        <v>0</v>
      </c>
      <c r="Q35" s="14">
        <f ca="1">COUNTIF(k5body,"&lt;"&amp;P35)*ROWS(k5body)</f>
        <v>0</v>
      </c>
      <c r="R35" s="15">
        <f ca="1">IF(COUNTIF(k5xpom,Q35)&gt;1,RANK(Q35, k5xpom, 0) + (COUNT(k5xpom) + 1 - RANK(Q35, k5xpom, 0) - RANK(Q35, k5xpom, 1))/2,RANK(Q35, k5xpom, 0) + (COUNT(k5xpom) + 1 - RANK(Q35, k5xpom, 0) - RANK(Q35, k5xpom, 1)))</f>
        <v>30</v>
      </c>
      <c r="S35" s="9">
        <f>SUM(D35,G35,J35,M35,P35)</f>
        <v>0</v>
      </c>
      <c r="T35" s="7">
        <f ca="1">SUM(F35,I35,L35,O35,R35)</f>
        <v>139.5</v>
      </c>
      <c r="U35" s="6">
        <f t="shared" ca="1" si="0"/>
        <v>0</v>
      </c>
      <c r="V35" s="2">
        <f t="shared" ca="1" si="1"/>
        <v>37</v>
      </c>
    </row>
    <row r="36" spans="1:22" ht="23.25" x14ac:dyDescent="0.35">
      <c r="A36" s="18" t="s">
        <v>21</v>
      </c>
      <c r="B36" s="24" t="s">
        <v>71</v>
      </c>
      <c r="C36" s="19" t="s">
        <v>30</v>
      </c>
      <c r="D36" s="17">
        <v>0</v>
      </c>
      <c r="E36" s="14">
        <f ca="1">COUNTIF(k1body,"&lt;"&amp;D36)*ROWS(k1body)</f>
        <v>0</v>
      </c>
      <c r="F36" s="15">
        <f ca="1">IF(COUNTIF(k1xpom,E36)&gt;1,RANK(E36, k1xpom, 0) + (COUNT(k1xpom) + 1 - RANK(E36, k1xpom, 0) - RANK(E36, k1xpom, 1))/2,RANK(E36, k1xpom, 0) + (COUNT(k1xpom) + 1 - RANK(E36, k1xpom, 0) - RANK(E36, k1xpom, 1)))</f>
        <v>25</v>
      </c>
      <c r="G36" s="17">
        <v>0</v>
      </c>
      <c r="H36" s="14">
        <f ca="1">COUNTIF(k2body,"&lt;"&amp;G36)*ROWS(k2body)</f>
        <v>0</v>
      </c>
      <c r="I36" s="15">
        <f ca="1">IF(COUNTIF(k2xpom,H36)&gt;1,RANK(H36, k2xpom, 0) + (COUNT(k2xpom) + 1 - RANK(H36, k2xpom, 0) - RANK(H36, k2xpom, 1))/2,RANK(H36, k2xpom, 0) + (COUNT(k2xpom) + 1 - RANK(H36, k2xpom, 0) - RANK(H36, k2xpom, 1)))</f>
        <v>27</v>
      </c>
      <c r="J36" s="17">
        <v>0</v>
      </c>
      <c r="K36" s="14">
        <f ca="1">COUNTIF(k3body,"&lt;"&amp;J36)*ROWS(k3body)</f>
        <v>0</v>
      </c>
      <c r="L36" s="15">
        <f ca="1">IF(COUNTIF(k3xpom,K36)&gt;1,RANK(K36, k3xpom, 0) + (COUNT(k3xpom) + 1 - RANK(K36, k3xpom, 0) - RANK(K36, k3xpom, 1))/2,RANK(K36, k3xpom, 0) + (COUNT(k3xpom) + 1 - RANK(K36, k3xpom, 0) - RANK(K36, k3xpom, 1)))</f>
        <v>29.5</v>
      </c>
      <c r="M36" s="17">
        <v>0</v>
      </c>
      <c r="N36" s="14">
        <f ca="1">COUNTIF(k4body,"&lt;"&amp;M36)*ROWS(k4body)</f>
        <v>0</v>
      </c>
      <c r="O36" s="15">
        <f ca="1">IF(COUNTIF(k4xpom,N36)&gt;1,RANK(N36, k4xpom, 0) + (COUNT(k4xpom) + 1 - RANK(N36, k4xpom, 0) - RANK(N36, k4xpom, 1))/2,RANK(N36, k4xpom, 0) + (COUNT(k4xpom) + 1 - RANK(N36, k4xpom, 0) - RANK(N36, k4xpom, 1)))</f>
        <v>28</v>
      </c>
      <c r="P36" s="17">
        <v>0</v>
      </c>
      <c r="Q36" s="14">
        <f ca="1">COUNTIF(k5body,"&lt;"&amp;P36)*ROWS(k5body)</f>
        <v>0</v>
      </c>
      <c r="R36" s="15">
        <f ca="1">IF(COUNTIF(k5xpom,Q36)&gt;1,RANK(Q36, k5xpom, 0) + (COUNT(k5xpom) + 1 - RANK(Q36, k5xpom, 0) - RANK(Q36, k5xpom, 1))/2,RANK(Q36, k5xpom, 0) + (COUNT(k5xpom) + 1 - RANK(Q36, k5xpom, 0) - RANK(Q36, k5xpom, 1)))</f>
        <v>30</v>
      </c>
      <c r="S36" s="9">
        <f>SUM(D36,G36,J36,M36,P36)</f>
        <v>0</v>
      </c>
      <c r="T36" s="7">
        <f ca="1">SUM(F36,I36,L36,O36,R36)</f>
        <v>139.5</v>
      </c>
      <c r="U36" s="6">
        <f t="shared" ca="1" si="0"/>
        <v>0</v>
      </c>
      <c r="V36" s="2">
        <f t="shared" ca="1" si="1"/>
        <v>37</v>
      </c>
    </row>
    <row r="37" spans="1:22" ht="23.25" x14ac:dyDescent="0.35">
      <c r="A37" s="18" t="s">
        <v>22</v>
      </c>
      <c r="B37" s="24" t="s">
        <v>72</v>
      </c>
      <c r="C37" s="19" t="s">
        <v>31</v>
      </c>
      <c r="D37" s="17">
        <v>0</v>
      </c>
      <c r="E37" s="14">
        <f ca="1">COUNTIF(k1body,"&lt;"&amp;D37)*ROWS(k1body)</f>
        <v>0</v>
      </c>
      <c r="F37" s="15">
        <f ca="1">IF(COUNTIF(k1xpom,E37)&gt;1,RANK(E37, k1xpom, 0) + (COUNT(k1xpom) + 1 - RANK(E37, k1xpom, 0) - RANK(E37, k1xpom, 1))/2,RANK(E37, k1xpom, 0) + (COUNT(k1xpom) + 1 - RANK(E37, k1xpom, 0) - RANK(E37, k1xpom, 1)))</f>
        <v>25</v>
      </c>
      <c r="G37" s="17">
        <v>0</v>
      </c>
      <c r="H37" s="14">
        <f ca="1">COUNTIF(k2body,"&lt;"&amp;G37)*ROWS(k2body)</f>
        <v>0</v>
      </c>
      <c r="I37" s="15">
        <f ca="1">IF(COUNTIF(k2xpom,H37)&gt;1,RANK(H37, k2xpom, 0) + (COUNT(k2xpom) + 1 - RANK(H37, k2xpom, 0) - RANK(H37, k2xpom, 1))/2,RANK(H37, k2xpom, 0) + (COUNT(k2xpom) + 1 - RANK(H37, k2xpom, 0) - RANK(H37, k2xpom, 1)))</f>
        <v>27</v>
      </c>
      <c r="J37" s="17">
        <v>0</v>
      </c>
      <c r="K37" s="14">
        <f ca="1">COUNTIF(k3body,"&lt;"&amp;J37)*ROWS(k3body)</f>
        <v>0</v>
      </c>
      <c r="L37" s="15">
        <f ca="1">IF(COUNTIF(k3xpom,K37)&gt;1,RANK(K37, k3xpom, 0) + (COUNT(k3xpom) + 1 - RANK(K37, k3xpom, 0) - RANK(K37, k3xpom, 1))/2,RANK(K37, k3xpom, 0) + (COUNT(k3xpom) + 1 - RANK(K37, k3xpom, 0) - RANK(K37, k3xpom, 1)))</f>
        <v>29.5</v>
      </c>
      <c r="M37" s="17">
        <v>0</v>
      </c>
      <c r="N37" s="14">
        <f ca="1">COUNTIF(k4body,"&lt;"&amp;M37)*ROWS(k4body)</f>
        <v>0</v>
      </c>
      <c r="O37" s="15">
        <f ca="1">IF(COUNTIF(k4xpom,N37)&gt;1,RANK(N37, k4xpom, 0) + (COUNT(k4xpom) + 1 - RANK(N37, k4xpom, 0) - RANK(N37, k4xpom, 1))/2,RANK(N37, k4xpom, 0) + (COUNT(k4xpom) + 1 - RANK(N37, k4xpom, 0) - RANK(N37, k4xpom, 1)))</f>
        <v>28</v>
      </c>
      <c r="P37" s="17">
        <v>0</v>
      </c>
      <c r="Q37" s="14">
        <f ca="1">COUNTIF(k5body,"&lt;"&amp;P37)*ROWS(k5body)</f>
        <v>0</v>
      </c>
      <c r="R37" s="15">
        <f ca="1">IF(COUNTIF(k5xpom,Q37)&gt;1,RANK(Q37, k5xpom, 0) + (COUNT(k5xpom) + 1 - RANK(Q37, k5xpom, 0) - RANK(Q37, k5xpom, 1))/2,RANK(Q37, k5xpom, 0) + (COUNT(k5xpom) + 1 - RANK(Q37, k5xpom, 0) - RANK(Q37, k5xpom, 1)))</f>
        <v>30</v>
      </c>
      <c r="S37" s="9">
        <f>SUM(D37,G37,J37,M37,P37)</f>
        <v>0</v>
      </c>
      <c r="T37" s="7">
        <f ca="1">SUM(F37,I37,L37,O37,R37)</f>
        <v>139.5</v>
      </c>
      <c r="U37" s="6">
        <f t="shared" ca="1" si="0"/>
        <v>0</v>
      </c>
      <c r="V37" s="2">
        <f t="shared" ca="1" si="1"/>
        <v>37</v>
      </c>
    </row>
    <row r="38" spans="1:22" ht="23.25" x14ac:dyDescent="0.35">
      <c r="A38" s="18" t="s">
        <v>23</v>
      </c>
      <c r="B38" s="25" t="s">
        <v>73</v>
      </c>
      <c r="C38" s="19" t="s">
        <v>32</v>
      </c>
      <c r="D38" s="17">
        <v>0</v>
      </c>
      <c r="E38" s="14">
        <f ca="1">COUNTIF(k1body,"&lt;"&amp;D38)*ROWS(k1body)</f>
        <v>0</v>
      </c>
      <c r="F38" s="15">
        <f ca="1">IF(COUNTIF(k1xpom,E38)&gt;1,RANK(E38, k1xpom, 0) + (COUNT(k1xpom) + 1 - RANK(E38, k1xpom, 0) - RANK(E38, k1xpom, 1))/2,RANK(E38, k1xpom, 0) + (COUNT(k1xpom) + 1 - RANK(E38, k1xpom, 0) - RANK(E38, k1xpom, 1)))</f>
        <v>25</v>
      </c>
      <c r="G38" s="17">
        <v>0</v>
      </c>
      <c r="H38" s="14">
        <f ca="1">COUNTIF(k2body,"&lt;"&amp;G38)*ROWS(k2body)</f>
        <v>0</v>
      </c>
      <c r="I38" s="15">
        <f ca="1">IF(COUNTIF(k2xpom,H38)&gt;1,RANK(H38, k2xpom, 0) + (COUNT(k2xpom) + 1 - RANK(H38, k2xpom, 0) - RANK(H38, k2xpom, 1))/2,RANK(H38, k2xpom, 0) + (COUNT(k2xpom) + 1 - RANK(H38, k2xpom, 0) - RANK(H38, k2xpom, 1)))</f>
        <v>27</v>
      </c>
      <c r="J38" s="17">
        <v>0</v>
      </c>
      <c r="K38" s="14">
        <f ca="1">COUNTIF(k3body,"&lt;"&amp;J38)*ROWS(k3body)</f>
        <v>0</v>
      </c>
      <c r="L38" s="15">
        <f ca="1">IF(COUNTIF(k3xpom,K38)&gt;1,RANK(K38, k3xpom, 0) + (COUNT(k3xpom) + 1 - RANK(K38, k3xpom, 0) - RANK(K38, k3xpom, 1))/2,RANK(K38, k3xpom, 0) + (COUNT(k3xpom) + 1 - RANK(K38, k3xpom, 0) - RANK(K38, k3xpom, 1)))</f>
        <v>29.5</v>
      </c>
      <c r="M38" s="17">
        <v>0</v>
      </c>
      <c r="N38" s="14">
        <f ca="1">COUNTIF(k4body,"&lt;"&amp;M38)*ROWS(k4body)</f>
        <v>0</v>
      </c>
      <c r="O38" s="15">
        <f ca="1">IF(COUNTIF(k4xpom,N38)&gt;1,RANK(N38, k4xpom, 0) + (COUNT(k4xpom) + 1 - RANK(N38, k4xpom, 0) - RANK(N38, k4xpom, 1))/2,RANK(N38, k4xpom, 0) + (COUNT(k4xpom) + 1 - RANK(N38, k4xpom, 0) - RANK(N38, k4xpom, 1)))</f>
        <v>28</v>
      </c>
      <c r="P38" s="17">
        <v>0</v>
      </c>
      <c r="Q38" s="14">
        <f ca="1">COUNTIF(k5body,"&lt;"&amp;P38)*ROWS(k5body)</f>
        <v>0</v>
      </c>
      <c r="R38" s="15">
        <f ca="1">IF(COUNTIF(k5xpom,Q38)&gt;1,RANK(Q38, k5xpom, 0) + (COUNT(k5xpom) + 1 - RANK(Q38, k5xpom, 0) - RANK(Q38, k5xpom, 1))/2,RANK(Q38, k5xpom, 0) + (COUNT(k5xpom) + 1 - RANK(Q38, k5xpom, 0) - RANK(Q38, k5xpom, 1)))</f>
        <v>30</v>
      </c>
      <c r="S38" s="9">
        <f>SUM(D38,G38,J38,M38,P38)</f>
        <v>0</v>
      </c>
      <c r="T38" s="7">
        <f ca="1">SUM(F38,I38,L38,O38,R38)</f>
        <v>139.5</v>
      </c>
      <c r="U38" s="6">
        <f t="shared" ca="1" si="0"/>
        <v>0</v>
      </c>
      <c r="V38" s="2">
        <f t="shared" ca="1" si="1"/>
        <v>37</v>
      </c>
    </row>
    <row r="39" spans="1:22" ht="23.25" x14ac:dyDescent="0.3">
      <c r="A39" s="18" t="s">
        <v>25</v>
      </c>
      <c r="B39" s="26" t="s">
        <v>75</v>
      </c>
      <c r="C39" s="19" t="s">
        <v>34</v>
      </c>
      <c r="D39" s="17">
        <v>0</v>
      </c>
      <c r="E39" s="14">
        <f ca="1">COUNTIF(k1body,"&lt;"&amp;D39)*ROWS(k1body)</f>
        <v>0</v>
      </c>
      <c r="F39" s="15">
        <f ca="1">IF(COUNTIF(k1xpom,E39)&gt;1,RANK(E39, k1xpom, 0) + (COUNT(k1xpom) + 1 - RANK(E39, k1xpom, 0) - RANK(E39, k1xpom, 1))/2,RANK(E39, k1xpom, 0) + (COUNT(k1xpom) + 1 - RANK(E39, k1xpom, 0) - RANK(E39, k1xpom, 1)))</f>
        <v>25</v>
      </c>
      <c r="G39" s="17">
        <v>0</v>
      </c>
      <c r="H39" s="14">
        <f ca="1">COUNTIF(k2body,"&lt;"&amp;G39)*ROWS(k2body)</f>
        <v>0</v>
      </c>
      <c r="I39" s="15">
        <f ca="1">IF(COUNTIF(k2xpom,H39)&gt;1,RANK(H39, k2xpom, 0) + (COUNT(k2xpom) + 1 - RANK(H39, k2xpom, 0) - RANK(H39, k2xpom, 1))/2,RANK(H39, k2xpom, 0) + (COUNT(k2xpom) + 1 - RANK(H39, k2xpom, 0) - RANK(H39, k2xpom, 1)))</f>
        <v>27</v>
      </c>
      <c r="J39" s="17">
        <v>0</v>
      </c>
      <c r="K39" s="14">
        <f ca="1">COUNTIF(k3body,"&lt;"&amp;J39)*ROWS(k3body)</f>
        <v>0</v>
      </c>
      <c r="L39" s="15">
        <f ca="1">IF(COUNTIF(k3xpom,K39)&gt;1,RANK(K39, k3xpom, 0) + (COUNT(k3xpom) + 1 - RANK(K39, k3xpom, 0) - RANK(K39, k3xpom, 1))/2,RANK(K39, k3xpom, 0) + (COUNT(k3xpom) + 1 - RANK(K39, k3xpom, 0) - RANK(K39, k3xpom, 1)))</f>
        <v>29.5</v>
      </c>
      <c r="M39" s="17">
        <v>0</v>
      </c>
      <c r="N39" s="14">
        <f ca="1">COUNTIF(k4body,"&lt;"&amp;M39)*ROWS(k4body)</f>
        <v>0</v>
      </c>
      <c r="O39" s="15">
        <f ca="1">IF(COUNTIF(k4xpom,N39)&gt;1,RANK(N39, k4xpom, 0) + (COUNT(k4xpom) + 1 - RANK(N39, k4xpom, 0) - RANK(N39, k4xpom, 1))/2,RANK(N39, k4xpom, 0) + (COUNT(k4xpom) + 1 - RANK(N39, k4xpom, 0) - RANK(N39, k4xpom, 1)))</f>
        <v>28</v>
      </c>
      <c r="P39" s="17">
        <v>0</v>
      </c>
      <c r="Q39" s="14">
        <f ca="1">COUNTIF(k5body,"&lt;"&amp;P39)*ROWS(k5body)</f>
        <v>0</v>
      </c>
      <c r="R39" s="15">
        <f ca="1">IF(COUNTIF(k5xpom,Q39)&gt;1,RANK(Q39, k5xpom, 0) + (COUNT(k5xpom) + 1 - RANK(Q39, k5xpom, 0) - RANK(Q39, k5xpom, 1))/2,RANK(Q39, k5xpom, 0) + (COUNT(k5xpom) + 1 - RANK(Q39, k5xpom, 0) - RANK(Q39, k5xpom, 1)))</f>
        <v>30</v>
      </c>
      <c r="S39" s="9">
        <f>SUM(D39,G39,J39,M39,P39)</f>
        <v>0</v>
      </c>
      <c r="T39" s="7">
        <f ca="1">SUM(F39,I39,L39,O39,R39)</f>
        <v>139.5</v>
      </c>
      <c r="U39" s="6">
        <f t="shared" ca="1" si="0"/>
        <v>0</v>
      </c>
      <c r="V39" s="2">
        <f t="shared" ca="1" si="1"/>
        <v>37</v>
      </c>
    </row>
    <row r="40" spans="1:22" ht="23.25" x14ac:dyDescent="0.35">
      <c r="A40" s="18" t="s">
        <v>29</v>
      </c>
      <c r="B40" s="24" t="s">
        <v>79</v>
      </c>
      <c r="C40" s="19" t="s">
        <v>38</v>
      </c>
      <c r="D40" s="17">
        <v>0</v>
      </c>
      <c r="E40" s="14">
        <f ca="1">COUNTIF(k1body,"&lt;"&amp;D40)*ROWS(k1body)</f>
        <v>0</v>
      </c>
      <c r="F40" s="15">
        <f ca="1">IF(COUNTIF(k1xpom,E40)&gt;1,RANK(E40, k1xpom, 0) + (COUNT(k1xpom) + 1 - RANK(E40, k1xpom, 0) - RANK(E40, k1xpom, 1))/2,RANK(E40, k1xpom, 0) + (COUNT(k1xpom) + 1 - RANK(E40, k1xpom, 0) - RANK(E40, k1xpom, 1)))</f>
        <v>25</v>
      </c>
      <c r="G40" s="17">
        <v>0</v>
      </c>
      <c r="H40" s="14">
        <f ca="1">COUNTIF(k2body,"&lt;"&amp;G40)*ROWS(k2body)</f>
        <v>0</v>
      </c>
      <c r="I40" s="15">
        <f ca="1">IF(COUNTIF(k2xpom,H40)&gt;1,RANK(H40, k2xpom, 0) + (COUNT(k2xpom) + 1 - RANK(H40, k2xpom, 0) - RANK(H40, k2xpom, 1))/2,RANK(H40, k2xpom, 0) + (COUNT(k2xpom) + 1 - RANK(H40, k2xpom, 0) - RANK(H40, k2xpom, 1)))</f>
        <v>27</v>
      </c>
      <c r="J40" s="17">
        <v>0</v>
      </c>
      <c r="K40" s="14">
        <f ca="1">COUNTIF(k3body,"&lt;"&amp;J40)*ROWS(k3body)</f>
        <v>0</v>
      </c>
      <c r="L40" s="15">
        <f ca="1">IF(COUNTIF(k3xpom,K40)&gt;1,RANK(K40, k3xpom, 0) + (COUNT(k3xpom) + 1 - RANK(K40, k3xpom, 0) - RANK(K40, k3xpom, 1))/2,RANK(K40, k3xpom, 0) + (COUNT(k3xpom) + 1 - RANK(K40, k3xpom, 0) - RANK(K40, k3xpom, 1)))</f>
        <v>29.5</v>
      </c>
      <c r="M40" s="17">
        <v>0</v>
      </c>
      <c r="N40" s="14">
        <f ca="1">COUNTIF(k4body,"&lt;"&amp;M40)*ROWS(k4body)</f>
        <v>0</v>
      </c>
      <c r="O40" s="15">
        <f ca="1">IF(COUNTIF(k4xpom,N40)&gt;1,RANK(N40, k4xpom, 0) + (COUNT(k4xpom) + 1 - RANK(N40, k4xpom, 0) - RANK(N40, k4xpom, 1))/2,RANK(N40, k4xpom, 0) + (COUNT(k4xpom) + 1 - RANK(N40, k4xpom, 0) - RANK(N40, k4xpom, 1)))</f>
        <v>28</v>
      </c>
      <c r="P40" s="17">
        <v>0</v>
      </c>
      <c r="Q40" s="14">
        <f ca="1">COUNTIF(k5body,"&lt;"&amp;P40)*ROWS(k5body)</f>
        <v>0</v>
      </c>
      <c r="R40" s="15">
        <f ca="1">IF(COUNTIF(k5xpom,Q40)&gt;1,RANK(Q40, k5xpom, 0) + (COUNT(k5xpom) + 1 - RANK(Q40, k5xpom, 0) - RANK(Q40, k5xpom, 1))/2,RANK(Q40, k5xpom, 0) + (COUNT(k5xpom) + 1 - RANK(Q40, k5xpom, 0) - RANK(Q40, k5xpom, 1)))</f>
        <v>30</v>
      </c>
      <c r="S40" s="9">
        <f>SUM(D40,G40,J40,M40,P40)</f>
        <v>0</v>
      </c>
      <c r="T40" s="7">
        <f ca="1">SUM(F40,I40,L40,O40,R40)</f>
        <v>139.5</v>
      </c>
      <c r="U40" s="6">
        <f t="shared" ca="1" si="0"/>
        <v>0</v>
      </c>
      <c r="V40" s="2">
        <f t="shared" ca="1" si="1"/>
        <v>37</v>
      </c>
    </row>
    <row r="41" spans="1:22" ht="23.25" x14ac:dyDescent="0.35">
      <c r="A41" s="18" t="s">
        <v>30</v>
      </c>
      <c r="B41" s="24" t="s">
        <v>80</v>
      </c>
      <c r="C41" s="19" t="s">
        <v>39</v>
      </c>
      <c r="D41" s="17">
        <v>0</v>
      </c>
      <c r="E41" s="14">
        <f ca="1">COUNTIF(k1body,"&lt;"&amp;D41)*ROWS(k1body)</f>
        <v>0</v>
      </c>
      <c r="F41" s="15">
        <f ca="1">IF(COUNTIF(k1xpom,E41)&gt;1,RANK(E41, k1xpom, 0) + (COUNT(k1xpom) + 1 - RANK(E41, k1xpom, 0) - RANK(E41, k1xpom, 1))/2,RANK(E41, k1xpom, 0) + (COUNT(k1xpom) + 1 - RANK(E41, k1xpom, 0) - RANK(E41, k1xpom, 1)))</f>
        <v>25</v>
      </c>
      <c r="G41" s="17">
        <v>0</v>
      </c>
      <c r="H41" s="14">
        <f ca="1">COUNTIF(k2body,"&lt;"&amp;G41)*ROWS(k2body)</f>
        <v>0</v>
      </c>
      <c r="I41" s="15">
        <f ca="1">IF(COUNTIF(k2xpom,H41)&gt;1,RANK(H41, k2xpom, 0) + (COUNT(k2xpom) + 1 - RANK(H41, k2xpom, 0) - RANK(H41, k2xpom, 1))/2,RANK(H41, k2xpom, 0) + (COUNT(k2xpom) + 1 - RANK(H41, k2xpom, 0) - RANK(H41, k2xpom, 1)))</f>
        <v>27</v>
      </c>
      <c r="J41" s="17">
        <v>0</v>
      </c>
      <c r="K41" s="14">
        <f ca="1">COUNTIF(k3body,"&lt;"&amp;J41)*ROWS(k3body)</f>
        <v>0</v>
      </c>
      <c r="L41" s="15">
        <f ca="1">IF(COUNTIF(k3xpom,K41)&gt;1,RANK(K41, k3xpom, 0) + (COUNT(k3xpom) + 1 - RANK(K41, k3xpom, 0) - RANK(K41, k3xpom, 1))/2,RANK(K41, k3xpom, 0) + (COUNT(k3xpom) + 1 - RANK(K41, k3xpom, 0) - RANK(K41, k3xpom, 1)))</f>
        <v>29.5</v>
      </c>
      <c r="M41" s="17">
        <v>0</v>
      </c>
      <c r="N41" s="14">
        <f ca="1">COUNTIF(k4body,"&lt;"&amp;M41)*ROWS(k4body)</f>
        <v>0</v>
      </c>
      <c r="O41" s="15">
        <f ca="1">IF(COUNTIF(k4xpom,N41)&gt;1,RANK(N41, k4xpom, 0) + (COUNT(k4xpom) + 1 - RANK(N41, k4xpom, 0) - RANK(N41, k4xpom, 1))/2,RANK(N41, k4xpom, 0) + (COUNT(k4xpom) + 1 - RANK(N41, k4xpom, 0) - RANK(N41, k4xpom, 1)))</f>
        <v>28</v>
      </c>
      <c r="P41" s="17">
        <v>0</v>
      </c>
      <c r="Q41" s="14">
        <f ca="1">COUNTIF(k5body,"&lt;"&amp;P41)*ROWS(k5body)</f>
        <v>0</v>
      </c>
      <c r="R41" s="15">
        <f ca="1">IF(COUNTIF(k5xpom,Q41)&gt;1,RANK(Q41, k5xpom, 0) + (COUNT(k5xpom) + 1 - RANK(Q41, k5xpom, 0) - RANK(Q41, k5xpom, 1))/2,RANK(Q41, k5xpom, 0) + (COUNT(k5xpom) + 1 - RANK(Q41, k5xpom, 0) - RANK(Q41, k5xpom, 1)))</f>
        <v>30</v>
      </c>
      <c r="S41" s="9">
        <f>SUM(D41,G41,J41,M41,P41)</f>
        <v>0</v>
      </c>
      <c r="T41" s="7">
        <f ca="1">SUM(F41,I41,L41,O41,R41)</f>
        <v>139.5</v>
      </c>
      <c r="U41" s="6">
        <f t="shared" ca="1" si="0"/>
        <v>0</v>
      </c>
      <c r="V41" s="2">
        <f t="shared" ca="1" si="1"/>
        <v>37</v>
      </c>
    </row>
    <row r="42" spans="1:22" ht="23.25" x14ac:dyDescent="0.35">
      <c r="A42" s="18" t="s">
        <v>33</v>
      </c>
      <c r="B42" s="24" t="s">
        <v>56</v>
      </c>
      <c r="C42" s="19" t="s">
        <v>42</v>
      </c>
      <c r="D42" s="17">
        <v>0</v>
      </c>
      <c r="E42" s="14">
        <f ca="1">COUNTIF(k1body,"&lt;"&amp;D42)*ROWS(k1body)</f>
        <v>0</v>
      </c>
      <c r="F42" s="15">
        <f ca="1">IF(COUNTIF(k1xpom,E42)&gt;1,RANK(E42, k1xpom, 0) + (COUNT(k1xpom) + 1 - RANK(E42, k1xpom, 0) - RANK(E42, k1xpom, 1))/2,RANK(E42, k1xpom, 0) + (COUNT(k1xpom) + 1 - RANK(E42, k1xpom, 0) - RANK(E42, k1xpom, 1)))</f>
        <v>25</v>
      </c>
      <c r="G42" s="17">
        <v>0</v>
      </c>
      <c r="H42" s="14">
        <f ca="1">COUNTIF(k2body,"&lt;"&amp;G42)*ROWS(k2body)</f>
        <v>0</v>
      </c>
      <c r="I42" s="15">
        <f ca="1">IF(COUNTIF(k2xpom,H42)&gt;1,RANK(H42, k2xpom, 0) + (COUNT(k2xpom) + 1 - RANK(H42, k2xpom, 0) - RANK(H42, k2xpom, 1))/2,RANK(H42, k2xpom, 0) + (COUNT(k2xpom) + 1 - RANK(H42, k2xpom, 0) - RANK(H42, k2xpom, 1)))</f>
        <v>27</v>
      </c>
      <c r="J42" s="17">
        <v>0</v>
      </c>
      <c r="K42" s="14">
        <f ca="1">COUNTIF(k3body,"&lt;"&amp;J42)*ROWS(k3body)</f>
        <v>0</v>
      </c>
      <c r="L42" s="15">
        <f ca="1">IF(COUNTIF(k3xpom,K42)&gt;1,RANK(K42, k3xpom, 0) + (COUNT(k3xpom) + 1 - RANK(K42, k3xpom, 0) - RANK(K42, k3xpom, 1))/2,RANK(K42, k3xpom, 0) + (COUNT(k3xpom) + 1 - RANK(K42, k3xpom, 0) - RANK(K42, k3xpom, 1)))</f>
        <v>29.5</v>
      </c>
      <c r="M42" s="17">
        <v>0</v>
      </c>
      <c r="N42" s="14">
        <f ca="1">COUNTIF(k4body,"&lt;"&amp;M42)*ROWS(k4body)</f>
        <v>0</v>
      </c>
      <c r="O42" s="15">
        <f ca="1">IF(COUNTIF(k4xpom,N42)&gt;1,RANK(N42, k4xpom, 0) + (COUNT(k4xpom) + 1 - RANK(N42, k4xpom, 0) - RANK(N42, k4xpom, 1))/2,RANK(N42, k4xpom, 0) + (COUNT(k4xpom) + 1 - RANK(N42, k4xpom, 0) - RANK(N42, k4xpom, 1)))</f>
        <v>28</v>
      </c>
      <c r="P42" s="17">
        <v>0</v>
      </c>
      <c r="Q42" s="14">
        <f ca="1">COUNTIF(k5body,"&lt;"&amp;P42)*ROWS(k5body)</f>
        <v>0</v>
      </c>
      <c r="R42" s="15">
        <f ca="1">IF(COUNTIF(k5xpom,Q42)&gt;1,RANK(Q42, k5xpom, 0) + (COUNT(k5xpom) + 1 - RANK(Q42, k5xpom, 0) - RANK(Q42, k5xpom, 1))/2,RANK(Q42, k5xpom, 0) + (COUNT(k5xpom) + 1 - RANK(Q42, k5xpom, 0) - RANK(Q42, k5xpom, 1)))</f>
        <v>30</v>
      </c>
      <c r="S42" s="9">
        <f>SUM(D42,G42,J42,M42,P42)</f>
        <v>0</v>
      </c>
      <c r="T42" s="7">
        <f ca="1">SUM(F42,I42,L42,O42,R42)</f>
        <v>139.5</v>
      </c>
      <c r="U42" s="6">
        <f t="shared" ref="U42:U47" ca="1" si="2">(COUNTIF(kSucetUmiestneni,"&gt;"&amp;T42)*ROWS(kSucetUmiestneni)+COUNTIF(kSucetRyb,"&lt;"&amp;S42))*ROWS(kSucetUmiestneni) + COUNTIF(kSucetRyb,"&lt;"&amp;S42)</f>
        <v>0</v>
      </c>
      <c r="V42" s="2">
        <f t="shared" ca="1" si="1"/>
        <v>37</v>
      </c>
    </row>
    <row r="43" spans="1:22" ht="23.25" x14ac:dyDescent="0.35">
      <c r="A43" s="18" t="s">
        <v>34</v>
      </c>
      <c r="B43" s="25" t="s">
        <v>83</v>
      </c>
      <c r="C43" s="20" t="s">
        <v>43</v>
      </c>
      <c r="D43" s="17">
        <v>0</v>
      </c>
      <c r="E43" s="14">
        <f ca="1">COUNTIF(k1body,"&lt;"&amp;D43)*ROWS(k1body)</f>
        <v>0</v>
      </c>
      <c r="F43" s="15">
        <f ca="1">IF(COUNTIF(k1xpom,E43)&gt;1,RANK(E43, k1xpom, 0) + (COUNT(k1xpom) + 1 - RANK(E43, k1xpom, 0) - RANK(E43, k1xpom, 1))/2,RANK(E43, k1xpom, 0) + (COUNT(k1xpom) + 1 - RANK(E43, k1xpom, 0) - RANK(E43, k1xpom, 1)))</f>
        <v>25</v>
      </c>
      <c r="G43" s="17">
        <v>0</v>
      </c>
      <c r="H43" s="14">
        <f ca="1">COUNTIF(k2body,"&lt;"&amp;G43)*ROWS(k2body)</f>
        <v>0</v>
      </c>
      <c r="I43" s="15">
        <f ca="1">IF(COUNTIF(k2xpom,H43)&gt;1,RANK(H43, k2xpom, 0) + (COUNT(k2xpom) + 1 - RANK(H43, k2xpom, 0) - RANK(H43, k2xpom, 1))/2,RANK(H43, k2xpom, 0) + (COUNT(k2xpom) + 1 - RANK(H43, k2xpom, 0) - RANK(H43, k2xpom, 1)))</f>
        <v>27</v>
      </c>
      <c r="J43" s="17">
        <v>0</v>
      </c>
      <c r="K43" s="14">
        <f ca="1">COUNTIF(k3body,"&lt;"&amp;J43)*ROWS(k3body)</f>
        <v>0</v>
      </c>
      <c r="L43" s="15">
        <f ca="1">IF(COUNTIF(k3xpom,K43)&gt;1,RANK(K43, k3xpom, 0) + (COUNT(k3xpom) + 1 - RANK(K43, k3xpom, 0) - RANK(K43, k3xpom, 1))/2,RANK(K43, k3xpom, 0) + (COUNT(k3xpom) + 1 - RANK(K43, k3xpom, 0) - RANK(K43, k3xpom, 1)))</f>
        <v>29.5</v>
      </c>
      <c r="M43" s="17">
        <v>0</v>
      </c>
      <c r="N43" s="14">
        <f ca="1">COUNTIF(k4body,"&lt;"&amp;M43)*ROWS(k4body)</f>
        <v>0</v>
      </c>
      <c r="O43" s="15">
        <f ca="1">IF(COUNTIF(k4xpom,N43)&gt;1,RANK(N43, k4xpom, 0) + (COUNT(k4xpom) + 1 - RANK(N43, k4xpom, 0) - RANK(N43, k4xpom, 1))/2,RANK(N43, k4xpom, 0) + (COUNT(k4xpom) + 1 - RANK(N43, k4xpom, 0) - RANK(N43, k4xpom, 1)))</f>
        <v>28</v>
      </c>
      <c r="P43" s="17">
        <v>0</v>
      </c>
      <c r="Q43" s="14">
        <f ca="1">COUNTIF(k5body,"&lt;"&amp;P43)*ROWS(k5body)</f>
        <v>0</v>
      </c>
      <c r="R43" s="15">
        <f ca="1">IF(COUNTIF(k5xpom,Q43)&gt;1,RANK(Q43, k5xpom, 0) + (COUNT(k5xpom) + 1 - RANK(Q43, k5xpom, 0) - RANK(Q43, k5xpom, 1))/2,RANK(Q43, k5xpom, 0) + (COUNT(k5xpom) + 1 - RANK(Q43, k5xpom, 0) - RANK(Q43, k5xpom, 1)))</f>
        <v>30</v>
      </c>
      <c r="S43" s="9">
        <f>SUM(D43,G43,J43,M43,P43)</f>
        <v>0</v>
      </c>
      <c r="T43" s="7">
        <f ca="1">SUM(F43,I43,L43,O43,R43)</f>
        <v>139.5</v>
      </c>
      <c r="U43" s="6">
        <f t="shared" ca="1" si="2"/>
        <v>0</v>
      </c>
      <c r="V43" s="2">
        <f t="shared" ref="V42:V47" ca="1" si="3">IF(COUNTIF(kSucetUmiestneniXpom,U43)&gt;1,RANK(U43,kSucetUmiestneniXpom, 0) + (COUNT(kSucetUmiestneniXpom) + 1 - RANK(U43, kSucetUmiestneniXpom, 0) - RANK(U43, kSucetUmiestneniXpom, 1))/2,RANK(U43, kSucetUmiestneniXpom, 0) + (COUNT(kSucetUmiestneniXpom) + 1 - RANK(U43, kSucetUmiestneniXpom, 0) - RANK(U43, kSucetUmiestneniXpom, 1)))</f>
        <v>37</v>
      </c>
    </row>
    <row r="44" spans="1:22" ht="23.25" x14ac:dyDescent="0.35">
      <c r="A44" s="18" t="s">
        <v>36</v>
      </c>
      <c r="B44" s="24" t="s">
        <v>122</v>
      </c>
      <c r="C44" s="20" t="s">
        <v>45</v>
      </c>
      <c r="D44" s="17">
        <v>0</v>
      </c>
      <c r="E44" s="14">
        <f ca="1">COUNTIF(k1body,"&lt;"&amp;D44)*ROWS(k1body)</f>
        <v>0</v>
      </c>
      <c r="F44" s="15">
        <f ca="1">IF(COUNTIF(k1xpom,E44)&gt;1,RANK(E44, k1xpom, 0) + (COUNT(k1xpom) + 1 - RANK(E44, k1xpom, 0) - RANK(E44, k1xpom, 1))/2,RANK(E44, k1xpom, 0) + (COUNT(k1xpom) + 1 - RANK(E44, k1xpom, 0) - RANK(E44, k1xpom, 1)))</f>
        <v>25</v>
      </c>
      <c r="G44" s="17">
        <v>0</v>
      </c>
      <c r="H44" s="14">
        <f ca="1">COUNTIF(k2body,"&lt;"&amp;G44)*ROWS(k2body)</f>
        <v>0</v>
      </c>
      <c r="I44" s="15">
        <f ca="1">IF(COUNTIF(k2xpom,H44)&gt;1,RANK(H44, k2xpom, 0) + (COUNT(k2xpom) + 1 - RANK(H44, k2xpom, 0) - RANK(H44, k2xpom, 1))/2,RANK(H44, k2xpom, 0) + (COUNT(k2xpom) + 1 - RANK(H44, k2xpom, 0) - RANK(H44, k2xpom, 1)))</f>
        <v>27</v>
      </c>
      <c r="J44" s="17">
        <v>0</v>
      </c>
      <c r="K44" s="14">
        <f ca="1">COUNTIF(k3body,"&lt;"&amp;J44)*ROWS(k3body)</f>
        <v>0</v>
      </c>
      <c r="L44" s="15">
        <f ca="1">IF(COUNTIF(k3xpom,K44)&gt;1,RANK(K44, k3xpom, 0) + (COUNT(k3xpom) + 1 - RANK(K44, k3xpom, 0) - RANK(K44, k3xpom, 1))/2,RANK(K44, k3xpom, 0) + (COUNT(k3xpom) + 1 - RANK(K44, k3xpom, 0) - RANK(K44, k3xpom, 1)))</f>
        <v>29.5</v>
      </c>
      <c r="M44" s="17">
        <v>0</v>
      </c>
      <c r="N44" s="14">
        <f ca="1">COUNTIF(k4body,"&lt;"&amp;M44)*ROWS(k4body)</f>
        <v>0</v>
      </c>
      <c r="O44" s="15">
        <f ca="1">IF(COUNTIF(k4xpom,N44)&gt;1,RANK(N44, k4xpom, 0) + (COUNT(k4xpom) + 1 - RANK(N44, k4xpom, 0) - RANK(N44, k4xpom, 1))/2,RANK(N44, k4xpom, 0) + (COUNT(k4xpom) + 1 - RANK(N44, k4xpom, 0) - RANK(N44, k4xpom, 1)))</f>
        <v>28</v>
      </c>
      <c r="P44" s="17">
        <v>0</v>
      </c>
      <c r="Q44" s="14">
        <f ca="1">COUNTIF(k5body,"&lt;"&amp;P44)*ROWS(k5body)</f>
        <v>0</v>
      </c>
      <c r="R44" s="15">
        <f ca="1">IF(COUNTIF(k5xpom,Q44)&gt;1,RANK(Q44, k5xpom, 0) + (COUNT(k5xpom) + 1 - RANK(Q44, k5xpom, 0) - RANK(Q44, k5xpom, 1))/2,RANK(Q44, k5xpom, 0) + (COUNT(k5xpom) + 1 - RANK(Q44, k5xpom, 0) - RANK(Q44, k5xpom, 1)))</f>
        <v>30</v>
      </c>
      <c r="S44" s="9">
        <f>SUM(D44,G44,J44,M44,P44)</f>
        <v>0</v>
      </c>
      <c r="T44" s="7">
        <f ca="1">SUM(F44,I44,L44,O44,R44)</f>
        <v>139.5</v>
      </c>
      <c r="U44" s="6">
        <f t="shared" ca="1" si="2"/>
        <v>0</v>
      </c>
      <c r="V44" s="2">
        <f t="shared" ca="1" si="3"/>
        <v>37</v>
      </c>
    </row>
    <row r="45" spans="1:22" ht="23.25" x14ac:dyDescent="0.35">
      <c r="A45" s="18" t="s">
        <v>41</v>
      </c>
      <c r="B45" s="25" t="s">
        <v>88</v>
      </c>
      <c r="C45" s="20" t="s">
        <v>50</v>
      </c>
      <c r="D45" s="17">
        <v>0</v>
      </c>
      <c r="E45" s="14">
        <f ca="1">COUNTIF(k1body,"&lt;"&amp;D45)*ROWS(k1body)</f>
        <v>0</v>
      </c>
      <c r="F45" s="15">
        <f ca="1">IF(COUNTIF(k1xpom,E45)&gt;1,RANK(E45, k1xpom, 0) + (COUNT(k1xpom) + 1 - RANK(E45, k1xpom, 0) - RANK(E45, k1xpom, 1))/2,RANK(E45, k1xpom, 0) + (COUNT(k1xpom) + 1 - RANK(E45, k1xpom, 0) - RANK(E45, k1xpom, 1)))</f>
        <v>25</v>
      </c>
      <c r="G45" s="17">
        <v>0</v>
      </c>
      <c r="H45" s="14">
        <f ca="1">COUNTIF(k2body,"&lt;"&amp;G45)*ROWS(k2body)</f>
        <v>0</v>
      </c>
      <c r="I45" s="15">
        <f ca="1">IF(COUNTIF(k2xpom,H45)&gt;1,RANK(H45, k2xpom, 0) + (COUNT(k2xpom) + 1 - RANK(H45, k2xpom, 0) - RANK(H45, k2xpom, 1))/2,RANK(H45, k2xpom, 0) + (COUNT(k2xpom) + 1 - RANK(H45, k2xpom, 0) - RANK(H45, k2xpom, 1)))</f>
        <v>27</v>
      </c>
      <c r="J45" s="17">
        <v>0</v>
      </c>
      <c r="K45" s="14">
        <f ca="1">COUNTIF(k3body,"&lt;"&amp;J45)*ROWS(k3body)</f>
        <v>0</v>
      </c>
      <c r="L45" s="15">
        <f ca="1">IF(COUNTIF(k3xpom,K45)&gt;1,RANK(K45, k3xpom, 0) + (COUNT(k3xpom) + 1 - RANK(K45, k3xpom, 0) - RANK(K45, k3xpom, 1))/2,RANK(K45, k3xpom, 0) + (COUNT(k3xpom) + 1 - RANK(K45, k3xpom, 0) - RANK(K45, k3xpom, 1)))</f>
        <v>29.5</v>
      </c>
      <c r="M45" s="17">
        <v>0</v>
      </c>
      <c r="N45" s="14">
        <f ca="1">COUNTIF(k4body,"&lt;"&amp;M45)*ROWS(k4body)</f>
        <v>0</v>
      </c>
      <c r="O45" s="15">
        <f ca="1">IF(COUNTIF(k4xpom,N45)&gt;1,RANK(N45, k4xpom, 0) + (COUNT(k4xpom) + 1 - RANK(N45, k4xpom, 0) - RANK(N45, k4xpom, 1))/2,RANK(N45, k4xpom, 0) + (COUNT(k4xpom) + 1 - RANK(N45, k4xpom, 0) - RANK(N45, k4xpom, 1)))</f>
        <v>28</v>
      </c>
      <c r="P45" s="17">
        <v>0</v>
      </c>
      <c r="Q45" s="14">
        <f ca="1">COUNTIF(k5body,"&lt;"&amp;P45)*ROWS(k5body)</f>
        <v>0</v>
      </c>
      <c r="R45" s="15">
        <f ca="1">IF(COUNTIF(k5xpom,Q45)&gt;1,RANK(Q45, k5xpom, 0) + (COUNT(k5xpom) + 1 - RANK(Q45, k5xpom, 0) - RANK(Q45, k5xpom, 1))/2,RANK(Q45, k5xpom, 0) + (COUNT(k5xpom) + 1 - RANK(Q45, k5xpom, 0) - RANK(Q45, k5xpom, 1)))</f>
        <v>30</v>
      </c>
      <c r="S45" s="9">
        <f>SUM(D45,G45,J45,M45,P45)</f>
        <v>0</v>
      </c>
      <c r="T45" s="7">
        <f ca="1">SUM(F45,I45,L45,O45,R45)</f>
        <v>139.5</v>
      </c>
      <c r="U45" s="6">
        <f t="shared" ca="1" si="2"/>
        <v>0</v>
      </c>
      <c r="V45" s="2">
        <f t="shared" ca="1" si="3"/>
        <v>37</v>
      </c>
    </row>
    <row r="46" spans="1:22" ht="23.25" x14ac:dyDescent="0.35">
      <c r="A46" s="18" t="s">
        <v>43</v>
      </c>
      <c r="B46" s="25" t="s">
        <v>90</v>
      </c>
      <c r="C46" s="20" t="s">
        <v>52</v>
      </c>
      <c r="D46" s="17">
        <v>0</v>
      </c>
      <c r="E46" s="14">
        <f ca="1">COUNTIF(k1body,"&lt;"&amp;D46)*ROWS(k1body)</f>
        <v>0</v>
      </c>
      <c r="F46" s="15">
        <f ca="1">IF(COUNTIF(k1xpom,E46)&gt;1,RANK(E46, k1xpom, 0) + (COUNT(k1xpom) + 1 - RANK(E46, k1xpom, 0) - RANK(E46, k1xpom, 1))/2,RANK(E46, k1xpom, 0) + (COUNT(k1xpom) + 1 - RANK(E46, k1xpom, 0) - RANK(E46, k1xpom, 1)))</f>
        <v>25</v>
      </c>
      <c r="G46" s="17">
        <v>0</v>
      </c>
      <c r="H46" s="14">
        <f ca="1">COUNTIF(k2body,"&lt;"&amp;G46)*ROWS(k2body)</f>
        <v>0</v>
      </c>
      <c r="I46" s="15">
        <f ca="1">IF(COUNTIF(k2xpom,H46)&gt;1,RANK(H46, k2xpom, 0) + (COUNT(k2xpom) + 1 - RANK(H46, k2xpom, 0) - RANK(H46, k2xpom, 1))/2,RANK(H46, k2xpom, 0) + (COUNT(k2xpom) + 1 - RANK(H46, k2xpom, 0) - RANK(H46, k2xpom, 1)))</f>
        <v>27</v>
      </c>
      <c r="J46" s="17">
        <v>0</v>
      </c>
      <c r="K46" s="14">
        <f ca="1">COUNTIF(k3body,"&lt;"&amp;J46)*ROWS(k3body)</f>
        <v>0</v>
      </c>
      <c r="L46" s="15">
        <f ca="1">IF(COUNTIF(k3xpom,K46)&gt;1,RANK(K46, k3xpom, 0) + (COUNT(k3xpom) + 1 - RANK(K46, k3xpom, 0) - RANK(K46, k3xpom, 1))/2,RANK(K46, k3xpom, 0) + (COUNT(k3xpom) + 1 - RANK(K46, k3xpom, 0) - RANK(K46, k3xpom, 1)))</f>
        <v>29.5</v>
      </c>
      <c r="M46" s="17">
        <v>0</v>
      </c>
      <c r="N46" s="14">
        <f ca="1">COUNTIF(k4body,"&lt;"&amp;M46)*ROWS(k4body)</f>
        <v>0</v>
      </c>
      <c r="O46" s="15">
        <f ca="1">IF(COUNTIF(k4xpom,N46)&gt;1,RANK(N46, k4xpom, 0) + (COUNT(k4xpom) + 1 - RANK(N46, k4xpom, 0) - RANK(N46, k4xpom, 1))/2,RANK(N46, k4xpom, 0) + (COUNT(k4xpom) + 1 - RANK(N46, k4xpom, 0) - RANK(N46, k4xpom, 1)))</f>
        <v>28</v>
      </c>
      <c r="P46" s="17">
        <v>0</v>
      </c>
      <c r="Q46" s="14">
        <f ca="1">COUNTIF(k5body,"&lt;"&amp;P46)*ROWS(k5body)</f>
        <v>0</v>
      </c>
      <c r="R46" s="15">
        <f ca="1">IF(COUNTIF(k5xpom,Q46)&gt;1,RANK(Q46, k5xpom, 0) + (COUNT(k5xpom) + 1 - RANK(Q46, k5xpom, 0) - RANK(Q46, k5xpom, 1))/2,RANK(Q46, k5xpom, 0) + (COUNT(k5xpom) + 1 - RANK(Q46, k5xpom, 0) - RANK(Q46, k5xpom, 1)))</f>
        <v>30</v>
      </c>
      <c r="S46" s="9">
        <f>SUM(D46,G46,J46,M46,P46)</f>
        <v>0</v>
      </c>
      <c r="T46" s="7">
        <f ca="1">SUM(F46,I46,L46,O46,R46)</f>
        <v>139.5</v>
      </c>
      <c r="U46" s="6">
        <f t="shared" ca="1" si="2"/>
        <v>0</v>
      </c>
      <c r="V46" s="2">
        <f t="shared" ca="1" si="3"/>
        <v>37</v>
      </c>
    </row>
    <row r="47" spans="1:22" ht="23.25" x14ac:dyDescent="0.3">
      <c r="A47" s="18" t="s">
        <v>44</v>
      </c>
      <c r="B47" s="26" t="s">
        <v>91</v>
      </c>
      <c r="C47" s="20" t="s">
        <v>53</v>
      </c>
      <c r="D47" s="17">
        <v>0</v>
      </c>
      <c r="E47" s="14">
        <f ca="1">COUNTIF(k1body,"&lt;"&amp;D47)*ROWS(k1body)</f>
        <v>0</v>
      </c>
      <c r="F47" s="15">
        <f ca="1">IF(COUNTIF(k1xpom,E47)&gt;1,RANK(E47, k1xpom, 0) + (COUNT(k1xpom) + 1 - RANK(E47, k1xpom, 0) - RANK(E47, k1xpom, 1))/2,RANK(E47, k1xpom, 0) + (COUNT(k1xpom) + 1 - RANK(E47, k1xpom, 0) - RANK(E47, k1xpom, 1)))</f>
        <v>25</v>
      </c>
      <c r="G47" s="17">
        <v>0</v>
      </c>
      <c r="H47" s="14">
        <f ca="1">COUNTIF(k2body,"&lt;"&amp;G47)*ROWS(k2body)</f>
        <v>0</v>
      </c>
      <c r="I47" s="15">
        <f ca="1">IF(COUNTIF(k2xpom,H47)&gt;1,RANK(H47, k2xpom, 0) + (COUNT(k2xpom) + 1 - RANK(H47, k2xpom, 0) - RANK(H47, k2xpom, 1))/2,RANK(H47, k2xpom, 0) + (COUNT(k2xpom) + 1 - RANK(H47, k2xpom, 0) - RANK(H47, k2xpom, 1)))</f>
        <v>27</v>
      </c>
      <c r="J47" s="17">
        <v>0</v>
      </c>
      <c r="K47" s="14">
        <f ca="1">COUNTIF(k3body,"&lt;"&amp;J47)*ROWS(k3body)</f>
        <v>0</v>
      </c>
      <c r="L47" s="15">
        <f ca="1">IF(COUNTIF(k3xpom,K47)&gt;1,RANK(K47, k3xpom, 0) + (COUNT(k3xpom) + 1 - RANK(K47, k3xpom, 0) - RANK(K47, k3xpom, 1))/2,RANK(K47, k3xpom, 0) + (COUNT(k3xpom) + 1 - RANK(K47, k3xpom, 0) - RANK(K47, k3xpom, 1)))</f>
        <v>29.5</v>
      </c>
      <c r="M47" s="17">
        <v>0</v>
      </c>
      <c r="N47" s="14">
        <f ca="1">COUNTIF(k4body,"&lt;"&amp;M47)*ROWS(k4body)</f>
        <v>0</v>
      </c>
      <c r="O47" s="15">
        <f ca="1">IF(COUNTIF(k4xpom,N47)&gt;1,RANK(N47, k4xpom, 0) + (COUNT(k4xpom) + 1 - RANK(N47, k4xpom, 0) - RANK(N47, k4xpom, 1))/2,RANK(N47, k4xpom, 0) + (COUNT(k4xpom) + 1 - RANK(N47, k4xpom, 0) - RANK(N47, k4xpom, 1)))</f>
        <v>28</v>
      </c>
      <c r="P47" s="17">
        <v>0</v>
      </c>
      <c r="Q47" s="14">
        <f ca="1">COUNTIF(k5body,"&lt;"&amp;P47)*ROWS(k5body)</f>
        <v>0</v>
      </c>
      <c r="R47" s="15">
        <f ca="1">IF(COUNTIF(k5xpom,Q47)&gt;1,RANK(Q47, k5xpom, 0) + (COUNT(k5xpom) + 1 - RANK(Q47, k5xpom, 0) - RANK(Q47, k5xpom, 1))/2,RANK(Q47, k5xpom, 0) + (COUNT(k5xpom) + 1 - RANK(Q47, k5xpom, 0) - RANK(Q47, k5xpom, 1)))</f>
        <v>30</v>
      </c>
      <c r="S47" s="9">
        <f>SUM(D47,G47,J47,M47,P47)</f>
        <v>0</v>
      </c>
      <c r="T47" s="7">
        <f ca="1">SUM(F47,I47,L47,O47,R47)</f>
        <v>139.5</v>
      </c>
      <c r="U47" s="6">
        <f t="shared" ca="1" si="2"/>
        <v>0</v>
      </c>
      <c r="V47" s="2">
        <f t="shared" ca="1" si="3"/>
        <v>37</v>
      </c>
    </row>
    <row r="48" spans="1:22" ht="23.25" x14ac:dyDescent="0.35">
      <c r="A48" s="18" t="s">
        <v>53</v>
      </c>
      <c r="B48" s="25" t="s">
        <v>99</v>
      </c>
      <c r="C48" s="20" t="s">
        <v>118</v>
      </c>
      <c r="D48" s="17">
        <v>0</v>
      </c>
      <c r="E48" s="14">
        <f ca="1">COUNTIF(k1body,"&lt;"&amp;D48)*ROWS(k1body)</f>
        <v>0</v>
      </c>
      <c r="F48" s="15">
        <f ca="1">IF(COUNTIF(k1xpom,E48)&gt;1,RANK(E48, k1xpom, 0) + (COUNT(k1xpom) + 1 - RANK(E48, k1xpom, 0) - RANK(E48, k1xpom, 1))/2,RANK(E48, k1xpom, 0) + (COUNT(k1xpom) + 1 - RANK(E48, k1xpom, 0) - RANK(E48, k1xpom, 1)))</f>
        <v>25</v>
      </c>
      <c r="G48" s="17">
        <v>0</v>
      </c>
      <c r="H48" s="14">
        <f ca="1">COUNTIF(k2body,"&lt;"&amp;G48)*ROWS(k2body)</f>
        <v>0</v>
      </c>
      <c r="I48" s="15">
        <f ca="1">IF(COUNTIF(k2xpom,H48)&gt;1,RANK(H48, k2xpom, 0) + (COUNT(k2xpom) + 1 - RANK(H48, k2xpom, 0) - RANK(H48, k2xpom, 1))/2,RANK(H48, k2xpom, 0) + (COUNT(k2xpom) + 1 - RANK(H48, k2xpom, 0) - RANK(H48, k2xpom, 1)))</f>
        <v>27</v>
      </c>
      <c r="J48" s="17">
        <v>0</v>
      </c>
      <c r="K48" s="14">
        <f ca="1">COUNTIF(k3body,"&lt;"&amp;J48)*ROWS(k3body)</f>
        <v>0</v>
      </c>
      <c r="L48" s="15">
        <f ca="1">IF(COUNTIF(k3xpom,K48)&gt;1,RANK(K48, k3xpom, 0) + (COUNT(k3xpom) + 1 - RANK(K48, k3xpom, 0) - RANK(K48, k3xpom, 1))/2,RANK(K48, k3xpom, 0) + (COUNT(k3xpom) + 1 - RANK(K48, k3xpom, 0) - RANK(K48, k3xpom, 1)))</f>
        <v>29.5</v>
      </c>
      <c r="M48" s="17">
        <v>0</v>
      </c>
      <c r="N48" s="14">
        <f ca="1">COUNTIF(k4body,"&lt;"&amp;M48)*ROWS(k4body)</f>
        <v>0</v>
      </c>
      <c r="O48" s="15">
        <f ca="1">IF(COUNTIF(k4xpom,N48)&gt;1,RANK(N48, k4xpom, 0) + (COUNT(k4xpom) + 1 - RANK(N48, k4xpom, 0) - RANK(N48, k4xpom, 1))/2,RANK(N48, k4xpom, 0) + (COUNT(k4xpom) + 1 - RANK(N48, k4xpom, 0) - RANK(N48, k4xpom, 1)))</f>
        <v>28</v>
      </c>
      <c r="P48" s="17">
        <v>0</v>
      </c>
      <c r="Q48" s="14">
        <f ca="1">COUNTIF(k5body,"&lt;"&amp;P48)*ROWS(k5body)</f>
        <v>0</v>
      </c>
      <c r="R48" s="15">
        <f ca="1">IF(COUNTIF(k5xpom,Q48)&gt;1,RANK(Q48, k5xpom, 0) + (COUNT(k5xpom) + 1 - RANK(Q48, k5xpom, 0) - RANK(Q48, k5xpom, 1))/2,RANK(Q48, k5xpom, 0) + (COUNT(k5xpom) + 1 - RANK(Q48, k5xpom, 0) - RANK(Q48, k5xpom, 1)))</f>
        <v>30</v>
      </c>
      <c r="S48" s="9">
        <f>SUM(D48,G48,J48,M48,P48)</f>
        <v>0</v>
      </c>
      <c r="T48" s="7">
        <f ca="1">SUM(F48,I48,L48,O48,R48)</f>
        <v>139.5</v>
      </c>
      <c r="U48" s="6">
        <f t="shared" ref="U48:U51" ca="1" si="4">(COUNTIF(kSucetUmiestneni,"&gt;"&amp;T48)*ROWS(kSucetUmiestneni)+COUNTIF(kSucetRyb,"&lt;"&amp;S48))*ROWS(kSucetUmiestneni) + COUNTIF(kSucetRyb,"&lt;"&amp;S48)</f>
        <v>0</v>
      </c>
      <c r="V48" s="2">
        <f t="shared" ref="V48:V51" ca="1" si="5">IF(COUNTIF(kSucetUmiestneniXpom,U48)&gt;1,RANK(U48,kSucetUmiestneniXpom, 0) + (COUNT(kSucetUmiestneniXpom) + 1 - RANK(U48, kSucetUmiestneniXpom, 0) - RANK(U48, kSucetUmiestneniXpom, 1))/2,RANK(U48, kSucetUmiestneniXpom, 0) + (COUNT(kSucetUmiestneniXpom) + 1 - RANK(U48, kSucetUmiestneniXpom, 0) - RANK(U48, kSucetUmiestneniXpom, 1)))</f>
        <v>37</v>
      </c>
    </row>
    <row r="49" spans="1:22" ht="23.25" x14ac:dyDescent="0.35">
      <c r="A49" s="18" t="s">
        <v>113</v>
      </c>
      <c r="B49" s="24" t="s">
        <v>103</v>
      </c>
      <c r="C49" s="20" t="s">
        <v>16</v>
      </c>
      <c r="D49" s="17">
        <v>0</v>
      </c>
      <c r="E49" s="14">
        <f ca="1">COUNTIF(k1body,"&lt;"&amp;D49)*ROWS(k1body)</f>
        <v>0</v>
      </c>
      <c r="F49" s="15">
        <f ca="1">IF(COUNTIF(k1xpom,E49)&gt;1,RANK(E49, k1xpom, 0) + (COUNT(k1xpom) + 1 - RANK(E49, k1xpom, 0) - RANK(E49, k1xpom, 1))/2,RANK(E49, k1xpom, 0) + (COUNT(k1xpom) + 1 - RANK(E49, k1xpom, 0) - RANK(E49, k1xpom, 1)))</f>
        <v>25</v>
      </c>
      <c r="G49" s="17">
        <v>0</v>
      </c>
      <c r="H49" s="14">
        <f ca="1">COUNTIF(k2body,"&lt;"&amp;G49)*ROWS(k2body)</f>
        <v>0</v>
      </c>
      <c r="I49" s="15">
        <f ca="1">IF(COUNTIF(k2xpom,H49)&gt;1,RANK(H49, k2xpom, 0) + (COUNT(k2xpom) + 1 - RANK(H49, k2xpom, 0) - RANK(H49, k2xpom, 1))/2,RANK(H49, k2xpom, 0) + (COUNT(k2xpom) + 1 - RANK(H49, k2xpom, 0) - RANK(H49, k2xpom, 1)))</f>
        <v>27</v>
      </c>
      <c r="J49" s="17">
        <v>0</v>
      </c>
      <c r="K49" s="14">
        <f ca="1">COUNTIF(k3body,"&lt;"&amp;J49)*ROWS(k3body)</f>
        <v>0</v>
      </c>
      <c r="L49" s="15">
        <f ca="1">IF(COUNTIF(k3xpom,K49)&gt;1,RANK(K49, k3xpom, 0) + (COUNT(k3xpom) + 1 - RANK(K49, k3xpom, 0) - RANK(K49, k3xpom, 1))/2,RANK(K49, k3xpom, 0) + (COUNT(k3xpom) + 1 - RANK(K49, k3xpom, 0) - RANK(K49, k3xpom, 1)))</f>
        <v>29.5</v>
      </c>
      <c r="M49" s="17">
        <v>0</v>
      </c>
      <c r="N49" s="14">
        <f ca="1">COUNTIF(k4body,"&lt;"&amp;M49)*ROWS(k4body)</f>
        <v>0</v>
      </c>
      <c r="O49" s="15">
        <f ca="1">IF(COUNTIF(k4xpom,N49)&gt;1,RANK(N49, k4xpom, 0) + (COUNT(k4xpom) + 1 - RANK(N49, k4xpom, 0) - RANK(N49, k4xpom, 1))/2,RANK(N49, k4xpom, 0) + (COUNT(k4xpom) + 1 - RANK(N49, k4xpom, 0) - RANK(N49, k4xpom, 1)))</f>
        <v>28</v>
      </c>
      <c r="P49" s="17">
        <v>0</v>
      </c>
      <c r="Q49" s="14">
        <f ca="1">COUNTIF(k5body,"&lt;"&amp;P49)*ROWS(k5body)</f>
        <v>0</v>
      </c>
      <c r="R49" s="15">
        <f ca="1">IF(COUNTIF(k5xpom,Q49)&gt;1,RANK(Q49, k5xpom, 0) + (COUNT(k5xpom) + 1 - RANK(Q49, k5xpom, 0) - RANK(Q49, k5xpom, 1))/2,RANK(Q49, k5xpom, 0) + (COUNT(k5xpom) + 1 - RANK(Q49, k5xpom, 0) - RANK(Q49, k5xpom, 1)))</f>
        <v>30</v>
      </c>
      <c r="S49" s="9">
        <f>SUM(D49,G49,J49,M49,P49)</f>
        <v>0</v>
      </c>
      <c r="T49" s="7">
        <f ca="1">SUM(F49,I49,L49,O49,R49)</f>
        <v>139.5</v>
      </c>
      <c r="U49" s="6">
        <f t="shared" ca="1" si="4"/>
        <v>0</v>
      </c>
      <c r="V49" s="2">
        <f t="shared" ca="1" si="5"/>
        <v>37</v>
      </c>
    </row>
    <row r="50" spans="1:22" ht="23.25" x14ac:dyDescent="0.3">
      <c r="A50" s="18" t="s">
        <v>114</v>
      </c>
      <c r="B50" s="26" t="s">
        <v>104</v>
      </c>
      <c r="C50" s="20" t="s">
        <v>17</v>
      </c>
      <c r="D50" s="17">
        <v>0</v>
      </c>
      <c r="E50" s="14">
        <f ca="1">COUNTIF(k1body,"&lt;"&amp;D50)*ROWS(k1body)</f>
        <v>0</v>
      </c>
      <c r="F50" s="15">
        <f ca="1">IF(COUNTIF(k1xpom,E50)&gt;1,RANK(E50, k1xpom, 0) + (COUNT(k1xpom) + 1 - RANK(E50, k1xpom, 0) - RANK(E50, k1xpom, 1))/2,RANK(E50, k1xpom, 0) + (COUNT(k1xpom) + 1 - RANK(E50, k1xpom, 0) - RANK(E50, k1xpom, 1)))</f>
        <v>25</v>
      </c>
      <c r="G50" s="17">
        <v>0</v>
      </c>
      <c r="H50" s="14">
        <f ca="1">COUNTIF(k2body,"&lt;"&amp;G50)*ROWS(k2body)</f>
        <v>0</v>
      </c>
      <c r="I50" s="15">
        <f ca="1">IF(COUNTIF(k2xpom,H50)&gt;1,RANK(H50, k2xpom, 0) + (COUNT(k2xpom) + 1 - RANK(H50, k2xpom, 0) - RANK(H50, k2xpom, 1))/2,RANK(H50, k2xpom, 0) + (COUNT(k2xpom) + 1 - RANK(H50, k2xpom, 0) - RANK(H50, k2xpom, 1)))</f>
        <v>27</v>
      </c>
      <c r="J50" s="17">
        <v>0</v>
      </c>
      <c r="K50" s="14">
        <f ca="1">COUNTIF(k3body,"&lt;"&amp;J50)*ROWS(k3body)</f>
        <v>0</v>
      </c>
      <c r="L50" s="15">
        <f ca="1">IF(COUNTIF(k3xpom,K50)&gt;1,RANK(K50, k3xpom, 0) + (COUNT(k3xpom) + 1 - RANK(K50, k3xpom, 0) - RANK(K50, k3xpom, 1))/2,RANK(K50, k3xpom, 0) + (COUNT(k3xpom) + 1 - RANK(K50, k3xpom, 0) - RANK(K50, k3xpom, 1)))</f>
        <v>29.5</v>
      </c>
      <c r="M50" s="17">
        <v>0</v>
      </c>
      <c r="N50" s="14">
        <f ca="1">COUNTIF(k4body,"&lt;"&amp;M50)*ROWS(k4body)</f>
        <v>0</v>
      </c>
      <c r="O50" s="15">
        <f ca="1">IF(COUNTIF(k4xpom,N50)&gt;1,RANK(N50, k4xpom, 0) + (COUNT(k4xpom) + 1 - RANK(N50, k4xpom, 0) - RANK(N50, k4xpom, 1))/2,RANK(N50, k4xpom, 0) + (COUNT(k4xpom) + 1 - RANK(N50, k4xpom, 0) - RANK(N50, k4xpom, 1)))</f>
        <v>28</v>
      </c>
      <c r="P50" s="17">
        <v>0</v>
      </c>
      <c r="Q50" s="14">
        <f ca="1">COUNTIF(k5body,"&lt;"&amp;P50)*ROWS(k5body)</f>
        <v>0</v>
      </c>
      <c r="R50" s="15">
        <f ca="1">IF(COUNTIF(k5xpom,Q50)&gt;1,RANK(Q50, k5xpom, 0) + (COUNT(k5xpom) + 1 - RANK(Q50, k5xpom, 0) - RANK(Q50, k5xpom, 1))/2,RANK(Q50, k5xpom, 0) + (COUNT(k5xpom) + 1 - RANK(Q50, k5xpom, 0) - RANK(Q50, k5xpom, 1)))</f>
        <v>30</v>
      </c>
      <c r="S50" s="9">
        <f>SUM(D50,G50,J50,M50,P50)</f>
        <v>0</v>
      </c>
      <c r="T50" s="7">
        <f ca="1">SUM(F50,I50,L50,O50,R50)</f>
        <v>139.5</v>
      </c>
      <c r="U50" s="6">
        <f t="shared" ca="1" si="4"/>
        <v>0</v>
      </c>
      <c r="V50" s="2">
        <f t="shared" ca="1" si="5"/>
        <v>37</v>
      </c>
    </row>
    <row r="51" spans="1:22" ht="23.25" x14ac:dyDescent="0.3">
      <c r="A51" s="18" t="s">
        <v>119</v>
      </c>
      <c r="B51" s="26" t="s">
        <v>109</v>
      </c>
      <c r="C51" s="20" t="s">
        <v>22</v>
      </c>
      <c r="D51" s="17">
        <v>0</v>
      </c>
      <c r="E51" s="14">
        <f ca="1">COUNTIF(k1body,"&lt;"&amp;D51)*ROWS(k1body)</f>
        <v>0</v>
      </c>
      <c r="F51" s="15">
        <f ca="1">IF(COUNTIF(k1xpom,E51)&gt;1,RANK(E51, k1xpom, 0) + (COUNT(k1xpom) + 1 - RANK(E51, k1xpom, 0) - RANK(E51, k1xpom, 1))/2,RANK(E51, k1xpom, 0) + (COUNT(k1xpom) + 1 - RANK(E51, k1xpom, 0) - RANK(E51, k1xpom, 1)))</f>
        <v>25</v>
      </c>
      <c r="G51" s="17">
        <v>0</v>
      </c>
      <c r="H51" s="14">
        <f ca="1">COUNTIF(k2body,"&lt;"&amp;G51)*ROWS(k2body)</f>
        <v>0</v>
      </c>
      <c r="I51" s="15">
        <f ca="1">IF(COUNTIF(k2xpom,H51)&gt;1,RANK(H51, k2xpom, 0) + (COUNT(k2xpom) + 1 - RANK(H51, k2xpom, 0) - RANK(H51, k2xpom, 1))/2,RANK(H51, k2xpom, 0) + (COUNT(k2xpom) + 1 - RANK(H51, k2xpom, 0) - RANK(H51, k2xpom, 1)))</f>
        <v>27</v>
      </c>
      <c r="J51" s="17">
        <v>0</v>
      </c>
      <c r="K51" s="14">
        <f ca="1">COUNTIF(k3body,"&lt;"&amp;J51)*ROWS(k3body)</f>
        <v>0</v>
      </c>
      <c r="L51" s="15">
        <f ca="1">IF(COUNTIF(k3xpom,K51)&gt;1,RANK(K51, k3xpom, 0) + (COUNT(k3xpom) + 1 - RANK(K51, k3xpom, 0) - RANK(K51, k3xpom, 1))/2,RANK(K51, k3xpom, 0) + (COUNT(k3xpom) + 1 - RANK(K51, k3xpom, 0) - RANK(K51, k3xpom, 1)))</f>
        <v>29.5</v>
      </c>
      <c r="M51" s="17">
        <v>0</v>
      </c>
      <c r="N51" s="14">
        <f ca="1">COUNTIF(k4body,"&lt;"&amp;M51)*ROWS(k4body)</f>
        <v>0</v>
      </c>
      <c r="O51" s="15">
        <f ca="1">IF(COUNTIF(k4xpom,N51)&gt;1,RANK(N51, k4xpom, 0) + (COUNT(k4xpom) + 1 - RANK(N51, k4xpom, 0) - RANK(N51, k4xpom, 1))/2,RANK(N51, k4xpom, 0) + (COUNT(k4xpom) + 1 - RANK(N51, k4xpom, 0) - RANK(N51, k4xpom, 1)))</f>
        <v>28</v>
      </c>
      <c r="P51" s="17">
        <v>0</v>
      </c>
      <c r="Q51" s="14">
        <f ca="1">COUNTIF(k5body,"&lt;"&amp;P51)*ROWS(k5body)</f>
        <v>0</v>
      </c>
      <c r="R51" s="15">
        <f ca="1">IF(COUNTIF(k5xpom,Q51)&gt;1,RANK(Q51, k5xpom, 0) + (COUNT(k5xpom) + 1 - RANK(Q51, k5xpom, 0) - RANK(Q51, k5xpom, 1))/2,RANK(Q51, k5xpom, 0) + (COUNT(k5xpom) + 1 - RANK(Q51, k5xpom, 0) - RANK(Q51, k5xpom, 1)))</f>
        <v>30</v>
      </c>
      <c r="S51" s="9">
        <f>SUM(D51,G51,J51,M51,P51)</f>
        <v>0</v>
      </c>
      <c r="T51" s="7">
        <f ca="1">SUM(F51,I51,L51,O51,R51)</f>
        <v>139.5</v>
      </c>
      <c r="U51" s="6">
        <f t="shared" ca="1" si="4"/>
        <v>0</v>
      </c>
      <c r="V51" s="2">
        <f t="shared" ca="1" si="5"/>
        <v>37</v>
      </c>
    </row>
    <row r="52" spans="1:22" x14ac:dyDescent="0.3">
      <c r="S52" s="1">
        <f>SUM(S2:S51)</f>
        <v>116</v>
      </c>
    </row>
  </sheetData>
  <sheetProtection formatCells="0" formatColumns="0" formatRows="0" selectLockedCells="1" sort="0"/>
  <sortState xmlns:xlrd2="http://schemas.microsoft.com/office/spreadsheetml/2017/richdata2" ref="A2:T51">
    <sortCondition ref="T2:T51"/>
  </sortState>
  <phoneticPr fontId="4" type="noConversion"/>
  <conditionalFormatting sqref="C2:C51">
    <cfRule type="duplicateValues" dxfId="0" priority="3"/>
  </conditionalFormatting>
  <pageMargins left="0.7" right="0.7" top="0.75" bottom="0.75" header="0.3" footer="0.3"/>
  <pageSetup paperSize="9" orientation="portrait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"/>
  <sheetViews>
    <sheetView workbookViewId="0">
      <selection activeCell="B1" sqref="B1"/>
    </sheetView>
  </sheetViews>
  <sheetFormatPr defaultRowHeight="15" x14ac:dyDescent="0.25"/>
  <cols>
    <col min="1" max="1" width="25" customWidth="1"/>
  </cols>
  <sheetData>
    <row r="1" spans="1:2" x14ac:dyDescent="0.25">
      <c r="A1" t="s">
        <v>59</v>
      </c>
      <c r="B1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Sheet1</vt:lpstr>
      <vt:lpstr>Parametre</vt:lpstr>
      <vt:lpstr>PocetPretekarov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ntb</dc:creator>
  <cp:lastModifiedBy>Tesicky, Vlastimil (JLUT)</cp:lastModifiedBy>
  <dcterms:created xsi:type="dcterms:W3CDTF">2015-06-05T18:17:20Z</dcterms:created>
  <dcterms:modified xsi:type="dcterms:W3CDTF">2020-10-11T12:00:51Z</dcterms:modified>
</cp:coreProperties>
</file>